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<sst xmlns="http://schemas.openxmlformats.org/spreadsheetml/2006/main" count="428" uniqueCount="350">
  <si>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</si>
  <si>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</si>
  <si>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</si>
  <si>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</si>
  <si>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</si>
  <si>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</si>
  <si>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000 207 05000 05 0000 150</t>
  </si>
  <si>
    <t>Прочие безвозмездные поступления в бюджеты муниципальных районов</t>
  </si>
  <si>
    <t>000 207 050300 05 0000 150</t>
  </si>
  <si>
    <t>092 207 050300 05 0000 150</t>
  </si>
  <si>
    <t>Субсидии бюджетам муниципальных районов на поддержку отрасли культуры</t>
  </si>
  <si>
    <t>000 202 25519 05 0000 150</t>
  </si>
  <si>
    <t>092 202 25519 05 0000 150</t>
  </si>
  <si>
    <t>000 202 25519 00 0000 150</t>
  </si>
  <si>
    <t>Субсидии бюджетам на поддержку отрасли культуры</t>
  </si>
  <si>
    <t xml:space="preserve"> 000 2 02 25497 05 0000 150</t>
  </si>
  <si>
    <t>Приложение № 2</t>
  </si>
  <si>
    <t xml:space="preserve"> 000  2 02 25497 00 0000 150</t>
  </si>
  <si>
    <t>092 2 02 25497 05 0000 150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</si>
  <si>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</si>
  <si>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166 114 02053 05 0000 410</t>
  </si>
  <si>
    <t>000 114 02053 05 0000 410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</si>
  <si>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</si>
  <si>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</si>
  <si>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</si>
  <si>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166 114 06025 05 0000 430</t>
  </si>
  <si>
    <t>000 114 06025 05 0000 430</t>
  </si>
  <si>
    <t>000 114 06000 00 0000 430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</si>
  <si>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</si>
  <si>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</si>
  <si>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</si>
  <si>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</si>
  <si>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</si>
  <si>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</si>
  <si>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</si>
  <si>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</si>
  <si>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</si>
  <si>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</si>
  <si>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</si>
  <si>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</si>
  <si>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</si>
  <si>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</si>
  <si>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</si>
  <si>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</si>
  <si>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</si>
  <si>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</si>
  <si>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</si>
  <si>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</si>
  <si>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</si>
  <si>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</si>
  <si>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</si>
  <si>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</si>
  <si>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</si>
  <si>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</si>
  <si>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</si>
  <si>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</si>
  <si>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</si>
  <si>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</si>
  <si>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</si>
  <si>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</si>
  <si>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</si>
  <si>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</si>
  <si>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</si>
  <si>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</si>
  <si>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</si>
  <si>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</si>
  <si>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</si>
  <si>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</si>
  <si>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</si>
  <si>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</si>
  <si>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</si>
  <si>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</si>
  <si>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</si>
  <si>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</si>
  <si>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</si>
  <si>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</si>
  <si>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</si>
  <si>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</si>
  <si>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</si>
  <si>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</si>
  <si>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</si>
  <si>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</si>
  <si>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</si>
  <si>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</si>
  <si>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</si>
  <si>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</si>
  <si>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</si>
  <si>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</si>
  <si>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</si>
  <si>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</si>
  <si>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</si>
  <si>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</si>
  <si>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</si>
  <si>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</si>
  <si>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</si>
  <si>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</si>
  <si>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</si>
  <si>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</si>
  <si>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</si>
  <si>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</si>
  <si>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</si>
  <si>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</si>
  <si>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</si>
  <si>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</si>
  <si>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</si>
  <si>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</si>
  <si>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</si>
  <si>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</si>
  <si>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</si>
  <si>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</si>
  <si>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</si>
  <si>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</si>
  <si>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</si>
  <si>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</si>
  <si>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</si>
  <si>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</si>
  <si>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</si>
  <si>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</si>
  <si>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</si>
  <si>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</si>
  <si>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</si>
  <si>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</si>
  <si>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</si>
  <si>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</si>
  <si>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</si>
  <si>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</si>
  <si>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</si>
  <si>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</si>
  <si>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</si>
  <si>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</si>
  <si>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</si>
  <si>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</si>
  <si>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</si>
  <si>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</si>
  <si>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</si>
  <si>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</si>
  <si>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</si>
  <si>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</si>
  <si>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</si>
  <si>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</si>
  <si>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</si>
  <si>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</si>
  <si>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</si>
  <si>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</si>
  <si>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</si>
  <si>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</si>
  <si>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</si>
  <si>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</si>
  <si>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</si>
  <si>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</si>
  <si>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</si>
  <si>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</si>
  <si>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</si>
  <si>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</si>
  <si>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</si>
  <si>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</si>
  <si>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</si>
  <si>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</si>
  <si>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</si>
  <si>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</si>
  <si>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</si>
  <si>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</si>
  <si>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</si>
  <si>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</si>
  <si>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</si>
  <si>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</si>
  <si>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</si>
  <si>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</si>
  <si>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</si>
  <si>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</si>
  <si>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</si>
  <si>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</si>
  <si>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</si>
  <si>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</si>
  <si>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</si>
  <si>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</si>
  <si>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</si>
  <si>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</si>
  <si>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</si>
  <si>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</si>
  <si>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</si>
  <si>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</si>
  <si>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</si>
  <si>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</si>
  <si>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</si>
  <si>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</si>
  <si>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</si>
  <si>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</si>
  <si>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</si>
  <si>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</si>
  <si>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</si>
  <si>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</si>
  <si>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</si>
  <si>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</si>
  <si>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</si>
  <si>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</si>
  <si>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</si>
  <si>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</si>
  <si>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</si>
  <si>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</si>
  <si>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</si>
  <si>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</si>
  <si>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</si>
  <si>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</si>
  <si>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</si>
  <si>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</si>
  <si>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</si>
  <si>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</si>
  <si>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</si>
  <si>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</si>
  <si>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</si>
  <si>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</si>
  <si>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</si>
  <si>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</si>
  <si>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</si>
  <si>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</si>
  <si>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</si>
  <si>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</si>
  <si>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</si>
  <si>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</si>
  <si>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</si>
  <si>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</si>
  <si>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</si>
  <si>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</si>
  <si>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</si>
  <si>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</si>
  <si>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</si>
  <si>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</si>
  <si>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</si>
  <si>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</si>
  <si>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</si>
  <si>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</si>
  <si>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</si>
  <si>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</si>
  <si>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</si>
  <si>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</si>
  <si>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</si>
  <si>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</si>
  <si>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</si>
  <si>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</si>
  <si>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</si>
  <si>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</si>
  <si>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</si>
  <si>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</si>
  <si>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</si>
  <si>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</si>
  <si>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</si>
  <si>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</si>
  <si>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</si>
  <si>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</si>
  <si>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</si>
  <si>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</si>
  <si>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</si>
  <si>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</si>
  <si>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</si>
  <si>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</si>
  <si>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</si>
  <si>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</si>
  <si>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</si>
  <si>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</si>
  <si>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</si>
  <si>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</si>
  <si>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</si>
  <si>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</si>
  <si>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</si>
  <si>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</si>
  <si>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</si>
  <si>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</si>
  <si>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</si>
  <si>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</si>
  <si>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</si>
  <si>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</si>
  <si>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</si>
  <si>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</si>
  <si>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</si>
  <si>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</si>
  <si>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</si>
  <si>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</si>
  <si>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</si>
  <si>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</si>
  <si>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</si>
  <si>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</si>
  <si>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</si>
  <si>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</si>
  <si>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</si>
  <si>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</si>
  <si>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</si>
  <si>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</si>
  <si>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</si>
  <si>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</si>
  <si>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</si>
  <si>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</si>
  <si>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</si>
  <si>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</si>
  <si>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</si>
  <si>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</si>
  <si>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</si>
  <si>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</si>
  <si>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</si>
  <si>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</si>
  <si>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</si>
  <si>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</si>
  <si>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</si>
  <si>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</si>
  <si>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</si>
  <si>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</si>
  <si>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</si>
  <si>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</si>
  <si>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</si>
  <si>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</si>
  <si>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</si>
  <si>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</si>
  <si>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</si>
  <si>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</si>
  <si>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</si>
  <si>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</si>
  <si>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</si>
  <si>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</si>
  <si>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</si>
  <si>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</si>
  <si>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</si>
  <si>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</si>
  <si>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</si>
  <si>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</si>
  <si>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</si>
  <si>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</si>
  <si>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</si>
  <si>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</si>
  <si>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</si>
  <si>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</si>
  <si>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</si>
  <si>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</si>
  <si>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</si>
  <si>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Сумма с учетом изменений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</si>
  <si>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</si>
  <si>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</si>
  <si>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</si>
  <si>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</si>
  <si>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</si>
  <si>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</si>
  <si>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</si>
  <si>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</si>
  <si>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</si>
  <si>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</si>
  <si>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</si>
  <si>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</si>
  <si>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</si>
  <si>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</si>
  <si>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</si>
  <si>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от __.05.2022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</si>
</sst>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171" fontId="4" fillId="0" borderId="10" xfId="6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75" zoomScaleNormal="75" zoomScaleSheetLayoutView="77" zoomScalePageLayoutView="0" workbookViewId="0" topLeftCell="C2">
      <selection activeCell="N11" sqref="N11"/>
    </sheetView>
  </sheetViews>
  <sheetFormatPr defaultColWidth="9.00390625" defaultRowHeight="12.75"/>
  <cols>
    <col min="1" max="1" width="29.375" style="68" customWidth="1"/>
    <col min="2" max="2" width="89.625" style="2" customWidth="1"/>
    <col min="3" max="3" width="23.00390625" style="15" customWidth="1"/>
    <col min="4" max="4" width="23.25390625" style="15" customWidth="1"/>
    <col min="5" max="5" width="24.125" style="15" customWidth="1"/>
    <col min="6" max="6" width="23.125" style="15" customWidth="1"/>
    <col min="7" max="7" width="21.625" style="15" customWidth="1"/>
    <col min="8" max="8" width="23.25390625" style="15" customWidth="1"/>
    <col min="9" max="9" width="22.75390625" style="15" customWidth="1"/>
    <col min="10" max="10" width="21.75390625" style="15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6"/>
      <c r="D1" s="16"/>
      <c r="E1" s="16"/>
      <c r="F1" s="16"/>
      <c r="G1" s="16"/>
      <c r="H1" s="16"/>
      <c r="I1" s="16"/>
      <c r="J1" s="16"/>
    </row>
    <row r="2" spans="3:11" ht="17.25" customHeight="1">
      <c r="C2" s="16"/>
      <c r="D2" s="16"/>
      <c r="E2" s="16"/>
      <c r="F2" s="57"/>
      <c r="G2" s="57"/>
      <c r="H2" s="57"/>
      <c r="I2" s="57"/>
      <c r="J2" s="94" t="s">
        <v>16</v>
      </c>
      <c r="K2" s="94"/>
    </row>
    <row r="3" spans="3:11" ht="15" customHeight="1">
      <c r="C3" s="16"/>
      <c r="D3" s="16"/>
      <c r="E3" s="16"/>
      <c r="F3" s="57"/>
      <c r="G3" s="57"/>
      <c r="H3" s="57"/>
      <c r="I3" s="57"/>
      <c r="J3" s="94" t="s">
        <v>40</v>
      </c>
      <c r="K3" s="94"/>
    </row>
    <row r="4" spans="3:11" ht="16.5" customHeight="1">
      <c r="C4" s="16"/>
      <c r="D4" s="16"/>
      <c r="E4" s="16"/>
      <c r="F4" s="57"/>
      <c r="G4" s="57"/>
      <c r="H4" s="57"/>
      <c r="I4" s="57"/>
      <c r="J4" s="94" t="s">
        <v>41</v>
      </c>
      <c r="K4" s="94"/>
    </row>
    <row r="5" spans="3:11" ht="18" customHeight="1">
      <c r="C5" s="16"/>
      <c r="D5" s="16"/>
      <c r="E5" s="16"/>
      <c r="F5" s="57"/>
      <c r="G5" s="57"/>
      <c r="H5" s="57"/>
      <c r="I5" s="57"/>
      <c r="J5" s="94" t="s">
        <v>349</v>
      </c>
      <c r="K5" s="94"/>
    </row>
    <row r="6" spans="3:8" ht="15" customHeight="1">
      <c r="C6" s="17"/>
      <c r="D6" s="17"/>
      <c r="E6" s="17"/>
      <c r="F6" s="18"/>
      <c r="G6" s="18"/>
      <c r="H6" s="18"/>
    </row>
    <row r="7" spans="1:10" ht="38.25" customHeight="1">
      <c r="A7" s="77" t="s">
        <v>249</v>
      </c>
      <c r="B7" s="77"/>
      <c r="C7" s="77"/>
      <c r="D7" s="77"/>
      <c r="E7" s="77"/>
      <c r="F7" s="77"/>
      <c r="G7" s="77"/>
      <c r="H7" s="77"/>
      <c r="I7" s="78"/>
      <c r="J7" s="55"/>
    </row>
    <row r="8" spans="1:11" ht="20.25" customHeight="1">
      <c r="A8" s="81" t="s">
        <v>176</v>
      </c>
      <c r="B8" s="79" t="s">
        <v>177</v>
      </c>
      <c r="C8" s="87">
        <v>2022</v>
      </c>
      <c r="D8" s="88"/>
      <c r="E8" s="88"/>
      <c r="F8" s="90">
        <v>2023</v>
      </c>
      <c r="G8" s="90"/>
      <c r="H8" s="90"/>
      <c r="I8" s="87">
        <v>2024</v>
      </c>
      <c r="J8" s="88"/>
      <c r="K8" s="89"/>
    </row>
    <row r="9" spans="1:11" ht="36.75" customHeight="1">
      <c r="A9" s="82"/>
      <c r="B9" s="80"/>
      <c r="C9" s="54" t="s">
        <v>331</v>
      </c>
      <c r="D9" s="54" t="s">
        <v>334</v>
      </c>
      <c r="E9" s="54" t="s">
        <v>333</v>
      </c>
      <c r="F9" s="54" t="s">
        <v>331</v>
      </c>
      <c r="G9" s="54" t="s">
        <v>332</v>
      </c>
      <c r="H9" s="54" t="s">
        <v>333</v>
      </c>
      <c r="I9" s="54" t="s">
        <v>331</v>
      </c>
      <c r="J9" s="54" t="s">
        <v>332</v>
      </c>
      <c r="K9" s="54" t="s">
        <v>333</v>
      </c>
    </row>
    <row r="10" spans="1:11" ht="15.75" customHeight="1">
      <c r="A10" s="81" t="s">
        <v>178</v>
      </c>
      <c r="B10" s="79" t="s">
        <v>179</v>
      </c>
      <c r="C10" s="85">
        <f>C13+C22+C36+C53+C58+C82+C89+C112+C129</f>
        <v>54344808.7</v>
      </c>
      <c r="D10" s="85">
        <f>D13+D22+D36+D53+D58+D82+D89+D112+D129</f>
        <v>5534100</v>
      </c>
      <c r="E10" s="85">
        <f>E13+E22+E36+E53+E58+E82+E89+E112+E129</f>
        <v>59878908.7</v>
      </c>
      <c r="F10" s="85">
        <f>F13+F22+F36+F53+F58+F82+F89+F112+F129</f>
        <v>55174625</v>
      </c>
      <c r="G10" s="83">
        <v>0</v>
      </c>
      <c r="H10" s="85">
        <f>H13+H22+H36+H53+H58+H82+H89+H112+H129</f>
        <v>55174625</v>
      </c>
      <c r="I10" s="85">
        <f>I13+I22+I36+I53+I58+I82+I89+I112+I129</f>
        <v>55850125</v>
      </c>
      <c r="J10" s="83">
        <v>0</v>
      </c>
      <c r="K10" s="85">
        <f>K13+K22+K36+K53+K58+K82+K89+K112+K129</f>
        <v>55850125</v>
      </c>
    </row>
    <row r="11" spans="1:11" ht="13.5" customHeight="1">
      <c r="A11" s="95"/>
      <c r="B11" s="86"/>
      <c r="C11" s="85"/>
      <c r="D11" s="85"/>
      <c r="E11" s="85"/>
      <c r="F11" s="85"/>
      <c r="G11" s="84"/>
      <c r="H11" s="85"/>
      <c r="I11" s="85"/>
      <c r="J11" s="84"/>
      <c r="K11" s="85"/>
    </row>
    <row r="12" spans="1:11" ht="21" customHeight="1">
      <c r="A12" s="11" t="s">
        <v>180</v>
      </c>
      <c r="B12" s="14" t="s">
        <v>181</v>
      </c>
      <c r="C12" s="20">
        <f aca="true" t="shared" si="0" ref="C12:F13">C14+C16+C18+C20</f>
        <v>30205000</v>
      </c>
      <c r="D12" s="20">
        <f t="shared" si="0"/>
        <v>0</v>
      </c>
      <c r="E12" s="20">
        <f t="shared" si="0"/>
        <v>30205000</v>
      </c>
      <c r="F12" s="20">
        <f t="shared" si="0"/>
        <v>30725000</v>
      </c>
      <c r="G12" s="20">
        <v>0</v>
      </c>
      <c r="H12" s="20">
        <f>H14+H16+H18+H20</f>
        <v>30725000</v>
      </c>
      <c r="I12" s="20">
        <f>I14+I16+I18+I20</f>
        <v>31245000</v>
      </c>
      <c r="J12" s="20">
        <v>0</v>
      </c>
      <c r="K12" s="20">
        <f>K14+K16+K18+K20</f>
        <v>31245000</v>
      </c>
    </row>
    <row r="13" spans="1:11" s="3" customFormat="1" ht="18.75">
      <c r="A13" s="11" t="s">
        <v>182</v>
      </c>
      <c r="B13" s="14" t="s">
        <v>183</v>
      </c>
      <c r="C13" s="20">
        <f t="shared" si="0"/>
        <v>30205000</v>
      </c>
      <c r="D13" s="20">
        <f t="shared" si="0"/>
        <v>0</v>
      </c>
      <c r="E13" s="20">
        <f t="shared" si="0"/>
        <v>30205000</v>
      </c>
      <c r="F13" s="20">
        <f t="shared" si="0"/>
        <v>30725000</v>
      </c>
      <c r="G13" s="20">
        <v>0</v>
      </c>
      <c r="H13" s="20">
        <f>H15+H17+H19+H21</f>
        <v>30725000</v>
      </c>
      <c r="I13" s="20">
        <f>I15+I17+I19+I21</f>
        <v>31245000</v>
      </c>
      <c r="J13" s="20">
        <v>0</v>
      </c>
      <c r="K13" s="20">
        <f>K15+K17+K19+K21</f>
        <v>31245000</v>
      </c>
    </row>
    <row r="14" spans="1:11" s="3" customFormat="1" ht="78.75" customHeight="1">
      <c r="A14" s="38" t="s">
        <v>131</v>
      </c>
      <c r="B14" s="39" t="s">
        <v>185</v>
      </c>
      <c r="C14" s="31">
        <f>C15</f>
        <v>30000000</v>
      </c>
      <c r="D14" s="31">
        <f>D15</f>
        <v>0</v>
      </c>
      <c r="E14" s="31">
        <f>E15</f>
        <v>30000000</v>
      </c>
      <c r="F14" s="31">
        <f>F15</f>
        <v>30500000</v>
      </c>
      <c r="G14" s="31">
        <v>0</v>
      </c>
      <c r="H14" s="31">
        <f>H15</f>
        <v>30500000</v>
      </c>
      <c r="I14" s="31">
        <f>I15</f>
        <v>31000000</v>
      </c>
      <c r="J14" s="31">
        <v>0</v>
      </c>
      <c r="K14" s="31">
        <f>K15</f>
        <v>31000000</v>
      </c>
    </row>
    <row r="15" spans="1:11" ht="75.75" customHeight="1">
      <c r="A15" s="25" t="s">
        <v>184</v>
      </c>
      <c r="B15" s="26" t="s">
        <v>185</v>
      </c>
      <c r="C15" s="23">
        <v>30000000</v>
      </c>
      <c r="D15" s="23">
        <v>0</v>
      </c>
      <c r="E15" s="23">
        <f>C15+D15</f>
        <v>30000000</v>
      </c>
      <c r="F15" s="23">
        <v>30500000</v>
      </c>
      <c r="G15" s="23">
        <v>0</v>
      </c>
      <c r="H15" s="23">
        <v>30500000</v>
      </c>
      <c r="I15" s="23">
        <v>31000000</v>
      </c>
      <c r="J15" s="23">
        <v>0</v>
      </c>
      <c r="K15" s="23">
        <v>31000000</v>
      </c>
    </row>
    <row r="16" spans="1:11" ht="135.75" customHeight="1">
      <c r="A16" s="38" t="s">
        <v>132</v>
      </c>
      <c r="B16" s="39" t="s">
        <v>187</v>
      </c>
      <c r="C16" s="31">
        <f>C17</f>
        <v>90000</v>
      </c>
      <c r="D16" s="31">
        <f>D17</f>
        <v>0</v>
      </c>
      <c r="E16" s="31">
        <f>E17</f>
        <v>90000</v>
      </c>
      <c r="F16" s="31">
        <f>F17</f>
        <v>100000</v>
      </c>
      <c r="G16" s="31">
        <v>0</v>
      </c>
      <c r="H16" s="31">
        <f>H17</f>
        <v>100000</v>
      </c>
      <c r="I16" s="31">
        <f>I17</f>
        <v>110000</v>
      </c>
      <c r="J16" s="31">
        <v>0</v>
      </c>
      <c r="K16" s="31">
        <f>K17</f>
        <v>110000</v>
      </c>
    </row>
    <row r="17" spans="1:11" ht="117.75" customHeight="1">
      <c r="A17" s="25" t="s">
        <v>186</v>
      </c>
      <c r="B17" s="26" t="s">
        <v>187</v>
      </c>
      <c r="C17" s="23">
        <v>90000</v>
      </c>
      <c r="D17" s="23">
        <v>0</v>
      </c>
      <c r="E17" s="23">
        <f>C17+D17</f>
        <v>90000</v>
      </c>
      <c r="F17" s="23">
        <v>100000</v>
      </c>
      <c r="G17" s="23">
        <v>0</v>
      </c>
      <c r="H17" s="23">
        <v>100000</v>
      </c>
      <c r="I17" s="23">
        <v>110000</v>
      </c>
      <c r="J17" s="23">
        <v>0</v>
      </c>
      <c r="K17" s="23">
        <v>110000</v>
      </c>
    </row>
    <row r="18" spans="1:11" ht="54.75" customHeight="1">
      <c r="A18" s="38" t="s">
        <v>133</v>
      </c>
      <c r="B18" s="39" t="s">
        <v>228</v>
      </c>
      <c r="C18" s="31">
        <f>C19</f>
        <v>65000</v>
      </c>
      <c r="D18" s="31">
        <v>0</v>
      </c>
      <c r="E18" s="31">
        <f>E19</f>
        <v>65000</v>
      </c>
      <c r="F18" s="31">
        <f>F19</f>
        <v>70000</v>
      </c>
      <c r="G18" s="31">
        <v>0</v>
      </c>
      <c r="H18" s="31">
        <f>H19</f>
        <v>70000</v>
      </c>
      <c r="I18" s="31">
        <f>I19</f>
        <v>75000</v>
      </c>
      <c r="J18" s="31">
        <v>0</v>
      </c>
      <c r="K18" s="31">
        <f>K19</f>
        <v>75000</v>
      </c>
    </row>
    <row r="19" spans="1:11" ht="60" customHeight="1">
      <c r="A19" s="25" t="s">
        <v>188</v>
      </c>
      <c r="B19" s="26" t="s">
        <v>228</v>
      </c>
      <c r="C19" s="23">
        <v>65000</v>
      </c>
      <c r="D19" s="23">
        <v>0</v>
      </c>
      <c r="E19" s="23">
        <f>C19+D19</f>
        <v>65000</v>
      </c>
      <c r="F19" s="23">
        <v>70000</v>
      </c>
      <c r="G19" s="23">
        <v>0</v>
      </c>
      <c r="H19" s="23">
        <v>70000</v>
      </c>
      <c r="I19" s="23">
        <v>75000</v>
      </c>
      <c r="J19" s="23">
        <v>0</v>
      </c>
      <c r="K19" s="23">
        <v>75000</v>
      </c>
    </row>
    <row r="20" spans="1:11" ht="96" customHeight="1">
      <c r="A20" s="38" t="s">
        <v>134</v>
      </c>
      <c r="B20" s="39" t="s">
        <v>190</v>
      </c>
      <c r="C20" s="31">
        <f>C21</f>
        <v>50000</v>
      </c>
      <c r="D20" s="31">
        <v>0</v>
      </c>
      <c r="E20" s="31">
        <f>E21</f>
        <v>50000</v>
      </c>
      <c r="F20" s="31">
        <f>F21</f>
        <v>55000</v>
      </c>
      <c r="G20" s="31">
        <v>0</v>
      </c>
      <c r="H20" s="31">
        <f>H21</f>
        <v>55000</v>
      </c>
      <c r="I20" s="31">
        <f>I21</f>
        <v>60000</v>
      </c>
      <c r="J20" s="31">
        <v>0</v>
      </c>
      <c r="K20" s="31">
        <f>K21</f>
        <v>60000</v>
      </c>
    </row>
    <row r="21" spans="1:11" ht="93.75" customHeight="1">
      <c r="A21" s="25" t="s">
        <v>189</v>
      </c>
      <c r="B21" s="26" t="s">
        <v>190</v>
      </c>
      <c r="C21" s="23">
        <v>50000</v>
      </c>
      <c r="D21" s="23">
        <v>0</v>
      </c>
      <c r="E21" s="23">
        <f>C21+D21</f>
        <v>50000</v>
      </c>
      <c r="F21" s="23">
        <v>55000</v>
      </c>
      <c r="G21" s="23">
        <v>0</v>
      </c>
      <c r="H21" s="23">
        <v>55000</v>
      </c>
      <c r="I21" s="23">
        <v>60000</v>
      </c>
      <c r="J21" s="23">
        <v>0</v>
      </c>
      <c r="K21" s="23">
        <v>60000</v>
      </c>
    </row>
    <row r="22" spans="1:11" ht="43.5" customHeight="1">
      <c r="A22" s="13" t="s">
        <v>191</v>
      </c>
      <c r="B22" s="28" t="s">
        <v>192</v>
      </c>
      <c r="C22" s="29">
        <f>C26+C29+C32+C35</f>
        <v>9333683.7</v>
      </c>
      <c r="D22" s="29">
        <f>D26+D29+D32+D35</f>
        <v>0</v>
      </c>
      <c r="E22" s="29">
        <f>E26+E29+E32+E35</f>
        <v>9333683.7</v>
      </c>
      <c r="F22" s="29">
        <f>F26+F29+F32+F35</f>
        <v>9659860</v>
      </c>
      <c r="G22" s="29">
        <v>0</v>
      </c>
      <c r="H22" s="29">
        <f>H26+H29+H32+H35</f>
        <v>9659860</v>
      </c>
      <c r="I22" s="29">
        <f>I26+I29+I32+I35</f>
        <v>9659860</v>
      </c>
      <c r="J22" s="56">
        <v>0</v>
      </c>
      <c r="K22" s="29">
        <f>K26+K29+K32+K35</f>
        <v>9659860</v>
      </c>
    </row>
    <row r="23" spans="1:11" ht="43.5" customHeight="1">
      <c r="A23" s="38" t="s">
        <v>269</v>
      </c>
      <c r="B23" s="39" t="s">
        <v>268</v>
      </c>
      <c r="C23" s="49">
        <f>C24+C30+C33+C27</f>
        <v>9333683.7</v>
      </c>
      <c r="D23" s="49">
        <f>D24+D30+D33+D27</f>
        <v>0</v>
      </c>
      <c r="E23" s="49">
        <f>E24+E30+E33+E27</f>
        <v>9333683.7</v>
      </c>
      <c r="F23" s="49">
        <f>F24+F30+F33+F27</f>
        <v>9659860</v>
      </c>
      <c r="G23" s="49">
        <v>0</v>
      </c>
      <c r="H23" s="49">
        <f>H24+H30+H33+H27</f>
        <v>9659860</v>
      </c>
      <c r="I23" s="49">
        <f>I24+I30+I33+I27</f>
        <v>9659860</v>
      </c>
      <c r="J23" s="49">
        <v>0</v>
      </c>
      <c r="K23" s="49">
        <f>K24+K30+K33+K27</f>
        <v>9659860</v>
      </c>
    </row>
    <row r="24" spans="1:11" ht="78.75" customHeight="1">
      <c r="A24" s="38" t="s">
        <v>262</v>
      </c>
      <c r="B24" s="39" t="s">
        <v>229</v>
      </c>
      <c r="C24" s="31">
        <f aca="true" t="shared" si="1" ref="C24:K25">C25</f>
        <v>4220045.5</v>
      </c>
      <c r="D24" s="31">
        <f t="shared" si="1"/>
        <v>0</v>
      </c>
      <c r="E24" s="31">
        <f t="shared" si="1"/>
        <v>4220045.5</v>
      </c>
      <c r="F24" s="31">
        <f t="shared" si="1"/>
        <v>4472340</v>
      </c>
      <c r="G24" s="31">
        <v>0</v>
      </c>
      <c r="H24" s="31">
        <f t="shared" si="1"/>
        <v>4472340</v>
      </c>
      <c r="I24" s="31">
        <f t="shared" si="1"/>
        <v>4472340</v>
      </c>
      <c r="J24" s="31">
        <v>0</v>
      </c>
      <c r="K24" s="31">
        <f t="shared" si="1"/>
        <v>4472340</v>
      </c>
    </row>
    <row r="25" spans="1:11" ht="117" customHeight="1">
      <c r="A25" s="25" t="s">
        <v>96</v>
      </c>
      <c r="B25" s="35" t="s">
        <v>68</v>
      </c>
      <c r="C25" s="23">
        <f t="shared" si="1"/>
        <v>4220045.5</v>
      </c>
      <c r="D25" s="23">
        <f>D26</f>
        <v>0</v>
      </c>
      <c r="E25" s="23">
        <f t="shared" si="1"/>
        <v>4220045.5</v>
      </c>
      <c r="F25" s="23">
        <f t="shared" si="1"/>
        <v>4472340</v>
      </c>
      <c r="G25" s="23">
        <v>0</v>
      </c>
      <c r="H25" s="23">
        <f t="shared" si="1"/>
        <v>4472340</v>
      </c>
      <c r="I25" s="23">
        <f t="shared" si="1"/>
        <v>4472340</v>
      </c>
      <c r="J25" s="23">
        <v>0</v>
      </c>
      <c r="K25" s="23">
        <f t="shared" si="1"/>
        <v>4472340</v>
      </c>
    </row>
    <row r="26" spans="1:11" ht="116.25" customHeight="1">
      <c r="A26" s="25" t="s">
        <v>69</v>
      </c>
      <c r="B26" s="35" t="s">
        <v>68</v>
      </c>
      <c r="C26" s="23">
        <v>4220045.5</v>
      </c>
      <c r="D26" s="23">
        <v>0</v>
      </c>
      <c r="E26" s="23">
        <f>C26+D26</f>
        <v>4220045.5</v>
      </c>
      <c r="F26" s="23">
        <v>4472340</v>
      </c>
      <c r="G26" s="23">
        <v>0</v>
      </c>
      <c r="H26" s="23">
        <v>4472340</v>
      </c>
      <c r="I26" s="23">
        <v>4472340</v>
      </c>
      <c r="J26" s="23">
        <v>0</v>
      </c>
      <c r="K26" s="23">
        <v>4472340</v>
      </c>
    </row>
    <row r="27" spans="1:11" ht="100.5" customHeight="1">
      <c r="A27" s="38" t="s">
        <v>264</v>
      </c>
      <c r="B27" s="42" t="s">
        <v>230</v>
      </c>
      <c r="C27" s="49">
        <f aca="true" t="shared" si="2" ref="C27:K28">C28</f>
        <v>23359.7</v>
      </c>
      <c r="D27" s="49">
        <f t="shared" si="2"/>
        <v>0</v>
      </c>
      <c r="E27" s="49">
        <f t="shared" si="2"/>
        <v>23359.7</v>
      </c>
      <c r="F27" s="49">
        <f t="shared" si="2"/>
        <v>24980</v>
      </c>
      <c r="G27" s="49">
        <v>0</v>
      </c>
      <c r="H27" s="49">
        <f t="shared" si="2"/>
        <v>24980</v>
      </c>
      <c r="I27" s="49">
        <f t="shared" si="2"/>
        <v>24980</v>
      </c>
      <c r="J27" s="49">
        <v>0</v>
      </c>
      <c r="K27" s="49">
        <f t="shared" si="2"/>
        <v>24980</v>
      </c>
    </row>
    <row r="28" spans="1:11" ht="136.5" customHeight="1">
      <c r="A28" s="25" t="s">
        <v>109</v>
      </c>
      <c r="B28" s="35" t="s">
        <v>71</v>
      </c>
      <c r="C28" s="34">
        <f t="shared" si="2"/>
        <v>23359.7</v>
      </c>
      <c r="D28" s="34">
        <f>D29</f>
        <v>0</v>
      </c>
      <c r="E28" s="34">
        <f t="shared" si="2"/>
        <v>23359.7</v>
      </c>
      <c r="F28" s="34">
        <f t="shared" si="2"/>
        <v>24980</v>
      </c>
      <c r="G28" s="34">
        <v>0</v>
      </c>
      <c r="H28" s="34">
        <f t="shared" si="2"/>
        <v>24980</v>
      </c>
      <c r="I28" s="34">
        <f t="shared" si="2"/>
        <v>24980</v>
      </c>
      <c r="J28" s="34">
        <v>0</v>
      </c>
      <c r="K28" s="34">
        <f t="shared" si="2"/>
        <v>24980</v>
      </c>
    </row>
    <row r="29" spans="1:11" ht="136.5" customHeight="1">
      <c r="A29" s="25" t="s">
        <v>70</v>
      </c>
      <c r="B29" s="35" t="s">
        <v>71</v>
      </c>
      <c r="C29" s="34">
        <v>23359.7</v>
      </c>
      <c r="D29" s="34">
        <v>0</v>
      </c>
      <c r="E29" s="34">
        <f>C29+D29</f>
        <v>23359.7</v>
      </c>
      <c r="F29" s="34">
        <v>24980</v>
      </c>
      <c r="G29" s="34">
        <v>0</v>
      </c>
      <c r="H29" s="34">
        <v>24980</v>
      </c>
      <c r="I29" s="34">
        <v>24980</v>
      </c>
      <c r="J29" s="34">
        <v>0</v>
      </c>
      <c r="K29" s="34">
        <v>24980</v>
      </c>
    </row>
    <row r="30" spans="1:11" ht="76.5" customHeight="1">
      <c r="A30" s="38" t="s">
        <v>263</v>
      </c>
      <c r="B30" s="44" t="s">
        <v>231</v>
      </c>
      <c r="C30" s="49">
        <f aca="true" t="shared" si="3" ref="C30:K31">C31</f>
        <v>5619450</v>
      </c>
      <c r="D30" s="49">
        <f t="shared" si="3"/>
        <v>0</v>
      </c>
      <c r="E30" s="49">
        <f t="shared" si="3"/>
        <v>5619450</v>
      </c>
      <c r="F30" s="49">
        <f t="shared" si="3"/>
        <v>5849150</v>
      </c>
      <c r="G30" s="49">
        <v>0</v>
      </c>
      <c r="H30" s="49">
        <f t="shared" si="3"/>
        <v>5849150</v>
      </c>
      <c r="I30" s="49">
        <f t="shared" si="3"/>
        <v>5849150</v>
      </c>
      <c r="J30" s="49">
        <v>0</v>
      </c>
      <c r="K30" s="49">
        <f t="shared" si="3"/>
        <v>5849150</v>
      </c>
    </row>
    <row r="31" spans="1:11" ht="119.25" customHeight="1">
      <c r="A31" s="25" t="s">
        <v>97</v>
      </c>
      <c r="B31" s="35" t="s">
        <v>74</v>
      </c>
      <c r="C31" s="34">
        <f t="shared" si="3"/>
        <v>5619450</v>
      </c>
      <c r="D31" s="34">
        <f>D32</f>
        <v>0</v>
      </c>
      <c r="E31" s="34">
        <f t="shared" si="3"/>
        <v>5619450</v>
      </c>
      <c r="F31" s="34">
        <f t="shared" si="3"/>
        <v>5849150</v>
      </c>
      <c r="G31" s="34">
        <v>0</v>
      </c>
      <c r="H31" s="34">
        <f t="shared" si="3"/>
        <v>5849150</v>
      </c>
      <c r="I31" s="34">
        <f t="shared" si="3"/>
        <v>5849150</v>
      </c>
      <c r="J31" s="34">
        <v>0</v>
      </c>
      <c r="K31" s="34">
        <f t="shared" si="3"/>
        <v>5849150</v>
      </c>
    </row>
    <row r="32" spans="1:11" ht="120" customHeight="1">
      <c r="A32" s="25" t="s">
        <v>75</v>
      </c>
      <c r="B32" s="35" t="s">
        <v>74</v>
      </c>
      <c r="C32" s="34">
        <v>5619450</v>
      </c>
      <c r="D32" s="34">
        <v>0</v>
      </c>
      <c r="E32" s="34">
        <f>C32+D32</f>
        <v>5619450</v>
      </c>
      <c r="F32" s="34">
        <v>5849150</v>
      </c>
      <c r="G32" s="34">
        <v>0</v>
      </c>
      <c r="H32" s="34">
        <v>5849150</v>
      </c>
      <c r="I32" s="34">
        <v>5849150</v>
      </c>
      <c r="J32" s="34">
        <v>0</v>
      </c>
      <c r="K32" s="34">
        <v>5849150</v>
      </c>
    </row>
    <row r="33" spans="1:11" ht="78" customHeight="1">
      <c r="A33" s="38" t="s">
        <v>265</v>
      </c>
      <c r="B33" s="42" t="s">
        <v>232</v>
      </c>
      <c r="C33" s="49">
        <f aca="true" t="shared" si="4" ref="C33:K34">C34</f>
        <v>-529171.5</v>
      </c>
      <c r="D33" s="49">
        <f t="shared" si="4"/>
        <v>0</v>
      </c>
      <c r="E33" s="49">
        <f t="shared" si="4"/>
        <v>-529171.5</v>
      </c>
      <c r="F33" s="49">
        <f t="shared" si="4"/>
        <v>-686610</v>
      </c>
      <c r="G33" s="49">
        <v>0</v>
      </c>
      <c r="H33" s="49">
        <f t="shared" si="4"/>
        <v>-686610</v>
      </c>
      <c r="I33" s="49">
        <f t="shared" si="4"/>
        <v>-686610</v>
      </c>
      <c r="J33" s="49">
        <v>0</v>
      </c>
      <c r="K33" s="49">
        <f t="shared" si="4"/>
        <v>-686610</v>
      </c>
    </row>
    <row r="34" spans="1:11" ht="113.25" customHeight="1">
      <c r="A34" s="25" t="s">
        <v>98</v>
      </c>
      <c r="B34" s="35" t="s">
        <v>73</v>
      </c>
      <c r="C34" s="34">
        <f t="shared" si="4"/>
        <v>-529171.5</v>
      </c>
      <c r="D34" s="34">
        <f>D35</f>
        <v>0</v>
      </c>
      <c r="E34" s="34">
        <f t="shared" si="4"/>
        <v>-529171.5</v>
      </c>
      <c r="F34" s="34">
        <f t="shared" si="4"/>
        <v>-686610</v>
      </c>
      <c r="G34" s="34"/>
      <c r="H34" s="34">
        <f t="shared" si="4"/>
        <v>-686610</v>
      </c>
      <c r="I34" s="34">
        <f t="shared" si="4"/>
        <v>-686610</v>
      </c>
      <c r="J34" s="34">
        <v>0</v>
      </c>
      <c r="K34" s="34">
        <f t="shared" si="4"/>
        <v>-686610</v>
      </c>
    </row>
    <row r="35" spans="1:11" ht="118.5" customHeight="1">
      <c r="A35" s="25" t="s">
        <v>72</v>
      </c>
      <c r="B35" s="35" t="s">
        <v>73</v>
      </c>
      <c r="C35" s="34">
        <v>-529171.5</v>
      </c>
      <c r="D35" s="34">
        <v>0</v>
      </c>
      <c r="E35" s="34">
        <f>C35+D35</f>
        <v>-529171.5</v>
      </c>
      <c r="F35" s="34">
        <v>-686610</v>
      </c>
      <c r="G35" s="34">
        <v>0</v>
      </c>
      <c r="H35" s="34">
        <v>-686610</v>
      </c>
      <c r="I35" s="34">
        <v>-686610</v>
      </c>
      <c r="J35" s="34">
        <v>0</v>
      </c>
      <c r="K35" s="34">
        <v>-686610</v>
      </c>
    </row>
    <row r="36" spans="1:11" ht="21" customHeight="1">
      <c r="A36" s="11" t="s">
        <v>193</v>
      </c>
      <c r="B36" s="12" t="s">
        <v>194</v>
      </c>
      <c r="C36" s="20">
        <f>C37+C45+C48+C51</f>
        <v>2208000</v>
      </c>
      <c r="D36" s="20">
        <f>D37+D45+D48+D51</f>
        <v>0</v>
      </c>
      <c r="E36" s="20">
        <f>E37+E45+E48+E51</f>
        <v>2208000</v>
      </c>
      <c r="F36" s="20">
        <f>F37+F45+F48+F51</f>
        <v>2130000</v>
      </c>
      <c r="G36" s="20">
        <v>0</v>
      </c>
      <c r="H36" s="20">
        <f>H37+H45+H48+H51</f>
        <v>2130000</v>
      </c>
      <c r="I36" s="20">
        <f>I37+I45+I48+I51</f>
        <v>2175000</v>
      </c>
      <c r="J36" s="20">
        <v>0</v>
      </c>
      <c r="K36" s="20">
        <f>K37+K45+K48+K51</f>
        <v>2175000</v>
      </c>
    </row>
    <row r="37" spans="1:11" ht="43.5" customHeight="1">
      <c r="A37" s="38" t="s">
        <v>167</v>
      </c>
      <c r="B37" s="39" t="s">
        <v>165</v>
      </c>
      <c r="C37" s="31">
        <f>C38+C41</f>
        <v>570000</v>
      </c>
      <c r="D37" s="31">
        <f>D38+D41</f>
        <v>0</v>
      </c>
      <c r="E37" s="31">
        <f>E38+E41</f>
        <v>570000</v>
      </c>
      <c r="F37" s="31">
        <f>F38+F41</f>
        <v>590000</v>
      </c>
      <c r="G37" s="31">
        <v>0</v>
      </c>
      <c r="H37" s="31">
        <f>H38+H41</f>
        <v>590000</v>
      </c>
      <c r="I37" s="31">
        <f>I38+I41</f>
        <v>610000</v>
      </c>
      <c r="J37" s="31">
        <v>0</v>
      </c>
      <c r="K37" s="31">
        <f>K38+K41</f>
        <v>610000</v>
      </c>
    </row>
    <row r="38" spans="1:11" ht="39" customHeight="1">
      <c r="A38" s="38" t="s">
        <v>168</v>
      </c>
      <c r="B38" s="39" t="s">
        <v>166</v>
      </c>
      <c r="C38" s="31">
        <f aca="true" t="shared" si="5" ref="C38:K39">C39</f>
        <v>300000</v>
      </c>
      <c r="D38" s="31">
        <f t="shared" si="5"/>
        <v>0</v>
      </c>
      <c r="E38" s="31">
        <f t="shared" si="5"/>
        <v>300000</v>
      </c>
      <c r="F38" s="31">
        <f t="shared" si="5"/>
        <v>310000</v>
      </c>
      <c r="G38" s="31">
        <v>0</v>
      </c>
      <c r="H38" s="31">
        <f t="shared" si="5"/>
        <v>310000</v>
      </c>
      <c r="I38" s="31">
        <f t="shared" si="5"/>
        <v>320000</v>
      </c>
      <c r="J38" s="31">
        <v>0</v>
      </c>
      <c r="K38" s="31">
        <f t="shared" si="5"/>
        <v>320000</v>
      </c>
    </row>
    <row r="39" spans="1:11" ht="39.75" customHeight="1">
      <c r="A39" s="25" t="s">
        <v>169</v>
      </c>
      <c r="B39" s="26" t="s">
        <v>166</v>
      </c>
      <c r="C39" s="23">
        <f t="shared" si="5"/>
        <v>300000</v>
      </c>
      <c r="D39" s="23">
        <v>0</v>
      </c>
      <c r="E39" s="23">
        <f t="shared" si="5"/>
        <v>300000</v>
      </c>
      <c r="F39" s="23">
        <f t="shared" si="5"/>
        <v>310000</v>
      </c>
      <c r="G39" s="23">
        <v>0</v>
      </c>
      <c r="H39" s="23">
        <f t="shared" si="5"/>
        <v>310000</v>
      </c>
      <c r="I39" s="23">
        <f t="shared" si="5"/>
        <v>320000</v>
      </c>
      <c r="J39" s="23">
        <v>0</v>
      </c>
      <c r="K39" s="23">
        <f t="shared" si="5"/>
        <v>320000</v>
      </c>
    </row>
    <row r="40" spans="1:11" ht="45" customHeight="1">
      <c r="A40" s="25" t="s">
        <v>172</v>
      </c>
      <c r="B40" s="26" t="s">
        <v>166</v>
      </c>
      <c r="C40" s="23">
        <v>300000</v>
      </c>
      <c r="D40" s="23">
        <v>0</v>
      </c>
      <c r="E40" s="23">
        <f>C40+D40</f>
        <v>300000</v>
      </c>
      <c r="F40" s="23">
        <v>310000</v>
      </c>
      <c r="G40" s="23">
        <v>0</v>
      </c>
      <c r="H40" s="23">
        <v>310000</v>
      </c>
      <c r="I40" s="23">
        <v>320000</v>
      </c>
      <c r="J40" s="23">
        <v>0</v>
      </c>
      <c r="K40" s="23">
        <v>320000</v>
      </c>
    </row>
    <row r="41" spans="1:11" ht="42" customHeight="1">
      <c r="A41" s="38" t="s">
        <v>171</v>
      </c>
      <c r="B41" s="39" t="s">
        <v>170</v>
      </c>
      <c r="C41" s="31">
        <f aca="true" t="shared" si="6" ref="C41:K42">C42</f>
        <v>270000</v>
      </c>
      <c r="D41" s="31">
        <f t="shared" si="6"/>
        <v>0</v>
      </c>
      <c r="E41" s="31">
        <f t="shared" si="6"/>
        <v>270000</v>
      </c>
      <c r="F41" s="31">
        <f t="shared" si="6"/>
        <v>280000</v>
      </c>
      <c r="G41" s="31">
        <v>0</v>
      </c>
      <c r="H41" s="31">
        <f t="shared" si="6"/>
        <v>280000</v>
      </c>
      <c r="I41" s="31">
        <f t="shared" si="6"/>
        <v>290000</v>
      </c>
      <c r="J41" s="31">
        <v>0</v>
      </c>
      <c r="K41" s="31">
        <f t="shared" si="6"/>
        <v>290000</v>
      </c>
    </row>
    <row r="42" spans="1:11" ht="75.75" customHeight="1">
      <c r="A42" s="25" t="s">
        <v>175</v>
      </c>
      <c r="B42" s="26" t="s">
        <v>173</v>
      </c>
      <c r="C42" s="23">
        <f t="shared" si="6"/>
        <v>270000</v>
      </c>
      <c r="D42" s="23">
        <v>0</v>
      </c>
      <c r="E42" s="23">
        <f t="shared" si="6"/>
        <v>270000</v>
      </c>
      <c r="F42" s="23">
        <f t="shared" si="6"/>
        <v>280000</v>
      </c>
      <c r="G42" s="23">
        <v>0</v>
      </c>
      <c r="H42" s="23">
        <f t="shared" si="6"/>
        <v>280000</v>
      </c>
      <c r="I42" s="23">
        <f t="shared" si="6"/>
        <v>290000</v>
      </c>
      <c r="J42" s="23">
        <v>0</v>
      </c>
      <c r="K42" s="23">
        <f t="shared" si="6"/>
        <v>290000</v>
      </c>
    </row>
    <row r="43" spans="1:11" ht="76.5" customHeight="1">
      <c r="A43" s="25" t="s">
        <v>174</v>
      </c>
      <c r="B43" s="26" t="s">
        <v>173</v>
      </c>
      <c r="C43" s="23">
        <v>270000</v>
      </c>
      <c r="D43" s="23">
        <v>0</v>
      </c>
      <c r="E43" s="23">
        <f>C43+D43</f>
        <v>270000</v>
      </c>
      <c r="F43" s="23">
        <v>280000</v>
      </c>
      <c r="G43" s="23">
        <v>0</v>
      </c>
      <c r="H43" s="23">
        <v>280000</v>
      </c>
      <c r="I43" s="23">
        <v>290000</v>
      </c>
      <c r="J43" s="23">
        <v>0</v>
      </c>
      <c r="K43" s="23">
        <v>290000</v>
      </c>
    </row>
    <row r="44" spans="1:11" ht="21" customHeight="1">
      <c r="A44" s="38" t="s">
        <v>270</v>
      </c>
      <c r="B44" s="39" t="s">
        <v>196</v>
      </c>
      <c r="C44" s="31">
        <f aca="true" t="shared" si="7" ref="C44:K45">C45</f>
        <v>148000</v>
      </c>
      <c r="D44" s="31">
        <f t="shared" si="7"/>
        <v>0</v>
      </c>
      <c r="E44" s="31">
        <f t="shared" si="7"/>
        <v>148000</v>
      </c>
      <c r="F44" s="31">
        <f t="shared" si="7"/>
        <v>0</v>
      </c>
      <c r="G44" s="31">
        <v>0</v>
      </c>
      <c r="H44" s="31">
        <f t="shared" si="7"/>
        <v>0</v>
      </c>
      <c r="I44" s="31">
        <f t="shared" si="7"/>
        <v>0</v>
      </c>
      <c r="J44" s="31">
        <v>0</v>
      </c>
      <c r="K44" s="31">
        <f t="shared" si="7"/>
        <v>0</v>
      </c>
    </row>
    <row r="45" spans="1:11" ht="21" customHeight="1">
      <c r="A45" s="25" t="s">
        <v>135</v>
      </c>
      <c r="B45" s="36" t="s">
        <v>196</v>
      </c>
      <c r="C45" s="23">
        <f t="shared" si="7"/>
        <v>148000</v>
      </c>
      <c r="D45" s="23">
        <v>0</v>
      </c>
      <c r="E45" s="23">
        <f t="shared" si="7"/>
        <v>148000</v>
      </c>
      <c r="F45" s="23">
        <f t="shared" si="7"/>
        <v>0</v>
      </c>
      <c r="G45" s="23">
        <v>0</v>
      </c>
      <c r="H45" s="23">
        <f t="shared" si="7"/>
        <v>0</v>
      </c>
      <c r="I45" s="23">
        <f t="shared" si="7"/>
        <v>0</v>
      </c>
      <c r="J45" s="23">
        <v>0</v>
      </c>
      <c r="K45" s="23">
        <f t="shared" si="7"/>
        <v>0</v>
      </c>
    </row>
    <row r="46" spans="1:11" ht="26.25" customHeight="1">
      <c r="A46" s="25" t="s">
        <v>195</v>
      </c>
      <c r="B46" s="26" t="s">
        <v>196</v>
      </c>
      <c r="C46" s="23">
        <v>148000</v>
      </c>
      <c r="D46" s="23">
        <v>0</v>
      </c>
      <c r="E46" s="23">
        <f>C46+D46</f>
        <v>148000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26.25" customHeight="1">
      <c r="A47" s="38" t="s">
        <v>271</v>
      </c>
      <c r="B47" s="39" t="s">
        <v>198</v>
      </c>
      <c r="C47" s="31">
        <f aca="true" t="shared" si="8" ref="C47:K48">C48</f>
        <v>750000</v>
      </c>
      <c r="D47" s="31">
        <f t="shared" si="8"/>
        <v>0</v>
      </c>
      <c r="E47" s="31">
        <f t="shared" si="8"/>
        <v>750000</v>
      </c>
      <c r="F47" s="31">
        <f t="shared" si="8"/>
        <v>760000</v>
      </c>
      <c r="G47" s="31">
        <v>0</v>
      </c>
      <c r="H47" s="31">
        <f t="shared" si="8"/>
        <v>760000</v>
      </c>
      <c r="I47" s="31">
        <f t="shared" si="8"/>
        <v>770000</v>
      </c>
      <c r="J47" s="31">
        <v>0</v>
      </c>
      <c r="K47" s="31">
        <f t="shared" si="8"/>
        <v>770000</v>
      </c>
    </row>
    <row r="48" spans="1:11" ht="26.25" customHeight="1">
      <c r="A48" s="25" t="s">
        <v>136</v>
      </c>
      <c r="B48" s="26" t="s">
        <v>198</v>
      </c>
      <c r="C48" s="23">
        <f t="shared" si="8"/>
        <v>750000</v>
      </c>
      <c r="D48" s="23">
        <v>0</v>
      </c>
      <c r="E48" s="23">
        <f t="shared" si="8"/>
        <v>750000</v>
      </c>
      <c r="F48" s="23">
        <f t="shared" si="8"/>
        <v>760000</v>
      </c>
      <c r="G48" s="23">
        <v>0</v>
      </c>
      <c r="H48" s="23">
        <f t="shared" si="8"/>
        <v>760000</v>
      </c>
      <c r="I48" s="23">
        <f t="shared" si="8"/>
        <v>770000</v>
      </c>
      <c r="J48" s="23">
        <v>0</v>
      </c>
      <c r="K48" s="23">
        <f t="shared" si="8"/>
        <v>770000</v>
      </c>
    </row>
    <row r="49" spans="1:11" ht="22.5" customHeight="1">
      <c r="A49" s="25" t="s">
        <v>197</v>
      </c>
      <c r="B49" s="26" t="s">
        <v>198</v>
      </c>
      <c r="C49" s="23">
        <v>750000</v>
      </c>
      <c r="D49" s="23">
        <v>0</v>
      </c>
      <c r="E49" s="23">
        <f>C49+D49</f>
        <v>750000</v>
      </c>
      <c r="F49" s="23">
        <v>760000</v>
      </c>
      <c r="G49" s="23">
        <v>0</v>
      </c>
      <c r="H49" s="23">
        <v>760000</v>
      </c>
      <c r="I49" s="23">
        <v>770000</v>
      </c>
      <c r="J49" s="23">
        <v>0</v>
      </c>
      <c r="K49" s="23">
        <v>770000</v>
      </c>
    </row>
    <row r="50" spans="1:11" ht="39" customHeight="1">
      <c r="A50" s="38" t="s">
        <v>272</v>
      </c>
      <c r="B50" s="42" t="s">
        <v>273</v>
      </c>
      <c r="C50" s="31">
        <f aca="true" t="shared" si="9" ref="C50:K51">C51</f>
        <v>740000</v>
      </c>
      <c r="D50" s="31">
        <f t="shared" si="9"/>
        <v>0</v>
      </c>
      <c r="E50" s="31">
        <f t="shared" si="9"/>
        <v>740000</v>
      </c>
      <c r="F50" s="31">
        <f t="shared" si="9"/>
        <v>780000</v>
      </c>
      <c r="G50" s="31">
        <v>0</v>
      </c>
      <c r="H50" s="31">
        <f t="shared" si="9"/>
        <v>780000</v>
      </c>
      <c r="I50" s="31">
        <f t="shared" si="9"/>
        <v>795000</v>
      </c>
      <c r="J50" s="31">
        <v>0</v>
      </c>
      <c r="K50" s="31">
        <f t="shared" si="9"/>
        <v>795000</v>
      </c>
    </row>
    <row r="51" spans="1:11" ht="37.5" customHeight="1">
      <c r="A51" s="25" t="s">
        <v>137</v>
      </c>
      <c r="B51" s="26" t="s">
        <v>233</v>
      </c>
      <c r="C51" s="23">
        <f t="shared" si="9"/>
        <v>740000</v>
      </c>
      <c r="D51" s="23">
        <v>0</v>
      </c>
      <c r="E51" s="23">
        <f t="shared" si="9"/>
        <v>740000</v>
      </c>
      <c r="F51" s="23">
        <f t="shared" si="9"/>
        <v>780000</v>
      </c>
      <c r="G51" s="23">
        <v>0</v>
      </c>
      <c r="H51" s="23">
        <f t="shared" si="9"/>
        <v>780000</v>
      </c>
      <c r="I51" s="23">
        <f t="shared" si="9"/>
        <v>795000</v>
      </c>
      <c r="J51" s="23">
        <v>0</v>
      </c>
      <c r="K51" s="23">
        <f t="shared" si="9"/>
        <v>795000</v>
      </c>
    </row>
    <row r="52" spans="1:11" ht="41.25" customHeight="1">
      <c r="A52" s="25" t="s">
        <v>227</v>
      </c>
      <c r="B52" s="26" t="s">
        <v>233</v>
      </c>
      <c r="C52" s="23">
        <v>740000</v>
      </c>
      <c r="D52" s="23">
        <v>0</v>
      </c>
      <c r="E52" s="23">
        <f>C52+D52</f>
        <v>740000</v>
      </c>
      <c r="F52" s="23">
        <v>780000</v>
      </c>
      <c r="G52" s="23">
        <v>0</v>
      </c>
      <c r="H52" s="23">
        <v>780000</v>
      </c>
      <c r="I52" s="23">
        <v>795000</v>
      </c>
      <c r="J52" s="23">
        <v>0</v>
      </c>
      <c r="K52" s="23">
        <v>795000</v>
      </c>
    </row>
    <row r="53" spans="1:11" ht="22.5" customHeight="1">
      <c r="A53" s="11" t="s">
        <v>199</v>
      </c>
      <c r="B53" s="12" t="s">
        <v>200</v>
      </c>
      <c r="C53" s="20">
        <f>C56</f>
        <v>990000</v>
      </c>
      <c r="D53" s="20">
        <f>D56</f>
        <v>0</v>
      </c>
      <c r="E53" s="20">
        <f>E56</f>
        <v>990000</v>
      </c>
      <c r="F53" s="20">
        <f>F56</f>
        <v>1010000</v>
      </c>
      <c r="G53" s="20">
        <v>0</v>
      </c>
      <c r="H53" s="20">
        <f>H56</f>
        <v>1010000</v>
      </c>
      <c r="I53" s="20">
        <f>I56</f>
        <v>1100000</v>
      </c>
      <c r="J53" s="20">
        <v>0</v>
      </c>
      <c r="K53" s="20">
        <f>K56</f>
        <v>1100000</v>
      </c>
    </row>
    <row r="54" spans="1:11" ht="45" customHeight="1">
      <c r="A54" s="40" t="s">
        <v>274</v>
      </c>
      <c r="B54" s="39" t="s">
        <v>275</v>
      </c>
      <c r="C54" s="31">
        <f aca="true" t="shared" si="10" ref="C54:K55">C55</f>
        <v>990000</v>
      </c>
      <c r="D54" s="31">
        <f t="shared" si="10"/>
        <v>0</v>
      </c>
      <c r="E54" s="31">
        <f t="shared" si="10"/>
        <v>990000</v>
      </c>
      <c r="F54" s="31">
        <f t="shared" si="10"/>
        <v>1010000</v>
      </c>
      <c r="G54" s="31">
        <v>0</v>
      </c>
      <c r="H54" s="31">
        <f t="shared" si="10"/>
        <v>1010000</v>
      </c>
      <c r="I54" s="31">
        <f t="shared" si="10"/>
        <v>1100000</v>
      </c>
      <c r="J54" s="31">
        <v>0</v>
      </c>
      <c r="K54" s="31">
        <f t="shared" si="10"/>
        <v>1100000</v>
      </c>
    </row>
    <row r="55" spans="1:11" ht="39" customHeight="1">
      <c r="A55" s="30" t="s">
        <v>130</v>
      </c>
      <c r="B55" s="26" t="s">
        <v>202</v>
      </c>
      <c r="C55" s="23">
        <f t="shared" si="10"/>
        <v>990000</v>
      </c>
      <c r="D55" s="23">
        <v>0</v>
      </c>
      <c r="E55" s="23">
        <f t="shared" si="10"/>
        <v>990000</v>
      </c>
      <c r="F55" s="23">
        <f t="shared" si="10"/>
        <v>1010000</v>
      </c>
      <c r="G55" s="23">
        <v>0</v>
      </c>
      <c r="H55" s="23">
        <f t="shared" si="10"/>
        <v>1010000</v>
      </c>
      <c r="I55" s="23">
        <f t="shared" si="10"/>
        <v>1100000</v>
      </c>
      <c r="J55" s="23">
        <v>0</v>
      </c>
      <c r="K55" s="23">
        <f t="shared" si="10"/>
        <v>1100000</v>
      </c>
    </row>
    <row r="56" spans="1:11" ht="56.25" customHeight="1">
      <c r="A56" s="91" t="s">
        <v>201</v>
      </c>
      <c r="B56" s="93" t="s">
        <v>202</v>
      </c>
      <c r="C56" s="96">
        <v>990000</v>
      </c>
      <c r="D56" s="23">
        <v>0</v>
      </c>
      <c r="E56" s="96">
        <f>C56+D56</f>
        <v>990000</v>
      </c>
      <c r="F56" s="96">
        <v>1010000</v>
      </c>
      <c r="G56" s="23">
        <v>0</v>
      </c>
      <c r="H56" s="96">
        <v>1010000</v>
      </c>
      <c r="I56" s="96">
        <v>1100000</v>
      </c>
      <c r="J56" s="23">
        <v>0</v>
      </c>
      <c r="K56" s="96">
        <v>1100000</v>
      </c>
    </row>
    <row r="57" spans="1:11" ht="0.75" customHeight="1" hidden="1">
      <c r="A57" s="92"/>
      <c r="B57" s="93"/>
      <c r="C57" s="96"/>
      <c r="D57" s="23"/>
      <c r="E57" s="96"/>
      <c r="F57" s="96"/>
      <c r="G57" s="23"/>
      <c r="H57" s="96"/>
      <c r="I57" s="96"/>
      <c r="J57" s="23"/>
      <c r="K57" s="96"/>
    </row>
    <row r="58" spans="1:11" ht="40.5" customHeight="1">
      <c r="A58" s="11" t="s">
        <v>203</v>
      </c>
      <c r="B58" s="12" t="s">
        <v>204</v>
      </c>
      <c r="C58" s="20">
        <f>C60+C70+C73+C76+C80</f>
        <v>1525235</v>
      </c>
      <c r="D58" s="20">
        <f>D60+D70+D73+D76+D80</f>
        <v>0</v>
      </c>
      <c r="E58" s="20">
        <f>E60+E70+E73+E76+E80</f>
        <v>1525235</v>
      </c>
      <c r="F58" s="20">
        <f>F60+F70+F73+F76+F80</f>
        <v>1563435</v>
      </c>
      <c r="G58" s="20">
        <v>0</v>
      </c>
      <c r="H58" s="20">
        <f>H60+H70+H73+H76+H80</f>
        <v>1563435</v>
      </c>
      <c r="I58" s="20">
        <f>I60+I70+I73+I76+I80</f>
        <v>1578435</v>
      </c>
      <c r="J58" s="20">
        <v>0</v>
      </c>
      <c r="K58" s="20">
        <f>K60+K70+K73+K76+K80</f>
        <v>1578435</v>
      </c>
    </row>
    <row r="59" spans="1:11" ht="99.75" customHeight="1">
      <c r="A59" s="38" t="s">
        <v>307</v>
      </c>
      <c r="B59" s="39" t="s">
        <v>306</v>
      </c>
      <c r="C59" s="31">
        <f>C61+C66+C69+C72+C75</f>
        <v>1523100</v>
      </c>
      <c r="D59" s="31">
        <f>D61+D66+D69+D72+D75</f>
        <v>0</v>
      </c>
      <c r="E59" s="31">
        <f>E61+E66+E69+E72+E75</f>
        <v>1523100</v>
      </c>
      <c r="F59" s="31">
        <f>F61+F66+F69+F72+F75</f>
        <v>1561300</v>
      </c>
      <c r="G59" s="31">
        <v>0</v>
      </c>
      <c r="H59" s="31">
        <f>H61+H66+H69+H72+H75</f>
        <v>1561300</v>
      </c>
      <c r="I59" s="31">
        <f>I61+I66+I69+I72+I75</f>
        <v>1576300</v>
      </c>
      <c r="J59" s="31">
        <v>0</v>
      </c>
      <c r="K59" s="31">
        <f>K61+K66+K69+K72+K75</f>
        <v>1576300</v>
      </c>
    </row>
    <row r="60" spans="1:11" ht="75.75" customHeight="1">
      <c r="A60" s="40" t="s">
        <v>257</v>
      </c>
      <c r="B60" s="48" t="s">
        <v>99</v>
      </c>
      <c r="C60" s="31">
        <f>C61+C66</f>
        <v>602000</v>
      </c>
      <c r="D60" s="31">
        <f>D61+D66</f>
        <v>0</v>
      </c>
      <c r="E60" s="31">
        <f>E61+E66</f>
        <v>602000</v>
      </c>
      <c r="F60" s="31">
        <f>F61+F66</f>
        <v>640000</v>
      </c>
      <c r="G60" s="31">
        <v>0</v>
      </c>
      <c r="H60" s="31">
        <f>H61+H66</f>
        <v>640000</v>
      </c>
      <c r="I60" s="31">
        <f>I61+I66</f>
        <v>655000</v>
      </c>
      <c r="J60" s="31">
        <v>0</v>
      </c>
      <c r="K60" s="31">
        <f>K61+K66</f>
        <v>655000</v>
      </c>
    </row>
    <row r="61" spans="1:11" ht="99" customHeight="1">
      <c r="A61" s="38" t="s">
        <v>123</v>
      </c>
      <c r="B61" s="43" t="s">
        <v>124</v>
      </c>
      <c r="C61" s="31">
        <f>C62+C63+C64+C65</f>
        <v>147000</v>
      </c>
      <c r="D61" s="31">
        <f>D62+D63+D64+D65</f>
        <v>0</v>
      </c>
      <c r="E61" s="31">
        <f>E62+E63+E64+E65</f>
        <v>147000</v>
      </c>
      <c r="F61" s="31">
        <f>F62+F63+F64+F65</f>
        <v>180000</v>
      </c>
      <c r="G61" s="31">
        <v>0</v>
      </c>
      <c r="H61" s="31">
        <f>H62+H63+H64+H65</f>
        <v>180000</v>
      </c>
      <c r="I61" s="31">
        <f>I62+I63+I64+I65</f>
        <v>190000</v>
      </c>
      <c r="J61" s="31">
        <v>0</v>
      </c>
      <c r="K61" s="31">
        <f>K62+K63+K64+K65</f>
        <v>190000</v>
      </c>
    </row>
    <row r="62" spans="1:11" ht="114" customHeight="1">
      <c r="A62" s="1" t="s">
        <v>76</v>
      </c>
      <c r="B62" s="7" t="s">
        <v>244</v>
      </c>
      <c r="C62" s="21">
        <v>42000</v>
      </c>
      <c r="D62" s="21">
        <v>0</v>
      </c>
      <c r="E62" s="21">
        <f>C62+D62</f>
        <v>42000</v>
      </c>
      <c r="F62" s="21">
        <v>50000</v>
      </c>
      <c r="G62" s="21">
        <v>0</v>
      </c>
      <c r="H62" s="21">
        <v>50000</v>
      </c>
      <c r="I62" s="21">
        <v>50000</v>
      </c>
      <c r="J62" s="21">
        <v>0</v>
      </c>
      <c r="K62" s="21">
        <v>50000</v>
      </c>
    </row>
    <row r="63" spans="1:11" ht="117.75" customHeight="1">
      <c r="A63" s="1" t="s">
        <v>77</v>
      </c>
      <c r="B63" s="7" t="s">
        <v>245</v>
      </c>
      <c r="C63" s="21">
        <v>50000</v>
      </c>
      <c r="D63" s="21">
        <v>0</v>
      </c>
      <c r="E63" s="21">
        <f>C63+D63</f>
        <v>50000</v>
      </c>
      <c r="F63" s="21">
        <v>55000</v>
      </c>
      <c r="G63" s="21">
        <v>0</v>
      </c>
      <c r="H63" s="21">
        <v>55000</v>
      </c>
      <c r="I63" s="21">
        <v>60000</v>
      </c>
      <c r="J63" s="21">
        <v>0</v>
      </c>
      <c r="K63" s="21">
        <v>60000</v>
      </c>
    </row>
    <row r="64" spans="1:11" ht="117" customHeight="1">
      <c r="A64" s="1" t="s">
        <v>78</v>
      </c>
      <c r="B64" s="7" t="s">
        <v>28</v>
      </c>
      <c r="C64" s="21">
        <v>25000</v>
      </c>
      <c r="D64" s="21">
        <v>0</v>
      </c>
      <c r="E64" s="21">
        <f>C64+D64</f>
        <v>25000</v>
      </c>
      <c r="F64" s="21">
        <v>37000</v>
      </c>
      <c r="G64" s="21">
        <v>0</v>
      </c>
      <c r="H64" s="21">
        <v>37000</v>
      </c>
      <c r="I64" s="21">
        <v>40000</v>
      </c>
      <c r="J64" s="21">
        <v>0</v>
      </c>
      <c r="K64" s="21">
        <v>40000</v>
      </c>
    </row>
    <row r="65" spans="1:11" ht="114" customHeight="1">
      <c r="A65" s="1" t="s">
        <v>79</v>
      </c>
      <c r="B65" s="7" t="s">
        <v>29</v>
      </c>
      <c r="C65" s="21">
        <v>30000</v>
      </c>
      <c r="D65" s="21">
        <v>0</v>
      </c>
      <c r="E65" s="21">
        <v>30000</v>
      </c>
      <c r="F65" s="21">
        <v>38000</v>
      </c>
      <c r="G65" s="21">
        <v>0</v>
      </c>
      <c r="H65" s="21">
        <v>38000</v>
      </c>
      <c r="I65" s="21">
        <v>40000</v>
      </c>
      <c r="J65" s="21">
        <v>0</v>
      </c>
      <c r="K65" s="21">
        <v>40000</v>
      </c>
    </row>
    <row r="66" spans="1:11" ht="95.25" customHeight="1">
      <c r="A66" s="38" t="s">
        <v>125</v>
      </c>
      <c r="B66" s="48" t="s">
        <v>234</v>
      </c>
      <c r="C66" s="31">
        <f aca="true" t="shared" si="11" ref="C66:K66">C67+C68</f>
        <v>455000</v>
      </c>
      <c r="D66" s="31">
        <f t="shared" si="11"/>
        <v>0</v>
      </c>
      <c r="E66" s="31">
        <f t="shared" si="11"/>
        <v>455000</v>
      </c>
      <c r="F66" s="31">
        <f t="shared" si="11"/>
        <v>460000</v>
      </c>
      <c r="G66" s="31">
        <f t="shared" si="11"/>
        <v>0</v>
      </c>
      <c r="H66" s="31">
        <f t="shared" si="11"/>
        <v>460000</v>
      </c>
      <c r="I66" s="31">
        <f t="shared" si="11"/>
        <v>465000</v>
      </c>
      <c r="J66" s="31">
        <f t="shared" si="11"/>
        <v>0</v>
      </c>
      <c r="K66" s="31">
        <f t="shared" si="11"/>
        <v>465000</v>
      </c>
    </row>
    <row r="67" spans="1:11" ht="0.75" customHeight="1">
      <c r="A67" s="1" t="s">
        <v>238</v>
      </c>
      <c r="B67" s="10" t="s">
        <v>234</v>
      </c>
      <c r="C67" s="21">
        <v>0</v>
      </c>
      <c r="D67" s="21">
        <v>0</v>
      </c>
      <c r="E67" s="21">
        <f>C67+D67</f>
        <v>0</v>
      </c>
      <c r="F67" s="21">
        <v>0</v>
      </c>
      <c r="G67" s="21">
        <v>0</v>
      </c>
      <c r="H67" s="21">
        <f>F67+G67</f>
        <v>0</v>
      </c>
      <c r="I67" s="21">
        <v>0</v>
      </c>
      <c r="J67" s="21">
        <v>0</v>
      </c>
      <c r="K67" s="21">
        <f>I67+J67</f>
        <v>0</v>
      </c>
    </row>
    <row r="68" spans="1:11" ht="81" customHeight="1">
      <c r="A68" s="1" t="s">
        <v>341</v>
      </c>
      <c r="B68" s="10" t="s">
        <v>234</v>
      </c>
      <c r="C68" s="21">
        <v>455000</v>
      </c>
      <c r="D68" s="21">
        <v>0</v>
      </c>
      <c r="E68" s="21">
        <f>C68+D68</f>
        <v>455000</v>
      </c>
      <c r="F68" s="21">
        <v>460000</v>
      </c>
      <c r="G68" s="21">
        <v>0</v>
      </c>
      <c r="H68" s="21">
        <f>F68+G68</f>
        <v>460000</v>
      </c>
      <c r="I68" s="21">
        <v>465000</v>
      </c>
      <c r="J68" s="21">
        <v>0</v>
      </c>
      <c r="K68" s="21">
        <f>I68+J68</f>
        <v>465000</v>
      </c>
    </row>
    <row r="69" spans="1:11" ht="90" customHeight="1">
      <c r="A69" s="38" t="s">
        <v>276</v>
      </c>
      <c r="B69" s="39" t="s">
        <v>277</v>
      </c>
      <c r="C69" s="31">
        <f aca="true" t="shared" si="12" ref="C69:K70">C70</f>
        <v>350000</v>
      </c>
      <c r="D69" s="31">
        <f t="shared" si="12"/>
        <v>0</v>
      </c>
      <c r="E69" s="31">
        <f t="shared" si="12"/>
        <v>350000</v>
      </c>
      <c r="F69" s="31">
        <f t="shared" si="12"/>
        <v>350000</v>
      </c>
      <c r="G69" s="31">
        <v>0</v>
      </c>
      <c r="H69" s="31">
        <f t="shared" si="12"/>
        <v>350000</v>
      </c>
      <c r="I69" s="31">
        <f t="shared" si="12"/>
        <v>350000</v>
      </c>
      <c r="J69" s="31">
        <v>0</v>
      </c>
      <c r="K69" s="31">
        <f t="shared" si="12"/>
        <v>350000</v>
      </c>
    </row>
    <row r="70" spans="1:11" ht="74.25" customHeight="1">
      <c r="A70" s="30" t="s">
        <v>126</v>
      </c>
      <c r="B70" s="27" t="s">
        <v>205</v>
      </c>
      <c r="C70" s="23">
        <f t="shared" si="12"/>
        <v>350000</v>
      </c>
      <c r="D70" s="23">
        <v>0</v>
      </c>
      <c r="E70" s="23">
        <f t="shared" si="12"/>
        <v>350000</v>
      </c>
      <c r="F70" s="23">
        <f t="shared" si="12"/>
        <v>350000</v>
      </c>
      <c r="G70" s="23">
        <v>0</v>
      </c>
      <c r="H70" s="23">
        <f t="shared" si="12"/>
        <v>350000</v>
      </c>
      <c r="I70" s="23">
        <f t="shared" si="12"/>
        <v>350000</v>
      </c>
      <c r="J70" s="23">
        <v>0</v>
      </c>
      <c r="K70" s="23">
        <f t="shared" si="12"/>
        <v>350000</v>
      </c>
    </row>
    <row r="71" spans="1:11" ht="75" customHeight="1">
      <c r="A71" s="9" t="s">
        <v>80</v>
      </c>
      <c r="B71" s="8" t="s">
        <v>205</v>
      </c>
      <c r="C71" s="32">
        <v>350000</v>
      </c>
      <c r="D71" s="32">
        <v>0</v>
      </c>
      <c r="E71" s="32">
        <v>350000</v>
      </c>
      <c r="F71" s="32">
        <v>350000</v>
      </c>
      <c r="G71" s="32">
        <v>0</v>
      </c>
      <c r="H71" s="32">
        <v>350000</v>
      </c>
      <c r="I71" s="32">
        <v>350000</v>
      </c>
      <c r="J71" s="21">
        <v>0</v>
      </c>
      <c r="K71" s="32">
        <v>350000</v>
      </c>
    </row>
    <row r="72" spans="1:11" ht="92.25" customHeight="1">
      <c r="A72" s="40" t="s">
        <v>278</v>
      </c>
      <c r="B72" s="39" t="s">
        <v>279</v>
      </c>
      <c r="C72" s="31">
        <f aca="true" t="shared" si="13" ref="C72:K73">C73</f>
        <v>420000</v>
      </c>
      <c r="D72" s="31">
        <v>0</v>
      </c>
      <c r="E72" s="31">
        <f t="shared" si="13"/>
        <v>420000</v>
      </c>
      <c r="F72" s="31">
        <f t="shared" si="13"/>
        <v>420000</v>
      </c>
      <c r="G72" s="31">
        <v>0</v>
      </c>
      <c r="H72" s="31">
        <f t="shared" si="13"/>
        <v>420000</v>
      </c>
      <c r="I72" s="31">
        <f t="shared" si="13"/>
        <v>420000</v>
      </c>
      <c r="J72" s="31">
        <v>0</v>
      </c>
      <c r="K72" s="31">
        <f t="shared" si="13"/>
        <v>420000</v>
      </c>
    </row>
    <row r="73" spans="1:11" ht="75" customHeight="1">
      <c r="A73" s="30" t="s">
        <v>127</v>
      </c>
      <c r="B73" s="27" t="s">
        <v>104</v>
      </c>
      <c r="C73" s="23">
        <f t="shared" si="13"/>
        <v>420000</v>
      </c>
      <c r="D73" s="23">
        <v>0</v>
      </c>
      <c r="E73" s="23">
        <f t="shared" si="13"/>
        <v>420000</v>
      </c>
      <c r="F73" s="23">
        <f t="shared" si="13"/>
        <v>420000</v>
      </c>
      <c r="G73" s="23">
        <v>0</v>
      </c>
      <c r="H73" s="23">
        <f t="shared" si="13"/>
        <v>420000</v>
      </c>
      <c r="I73" s="23">
        <f t="shared" si="13"/>
        <v>420000</v>
      </c>
      <c r="J73" s="23">
        <v>0</v>
      </c>
      <c r="K73" s="23">
        <f t="shared" si="13"/>
        <v>420000</v>
      </c>
    </row>
    <row r="74" spans="1:11" ht="78.75" customHeight="1">
      <c r="A74" s="9" t="s">
        <v>105</v>
      </c>
      <c r="B74" s="5" t="s">
        <v>104</v>
      </c>
      <c r="C74" s="21">
        <v>420000</v>
      </c>
      <c r="D74" s="21">
        <v>0</v>
      </c>
      <c r="E74" s="21">
        <f>C74+D74</f>
        <v>420000</v>
      </c>
      <c r="F74" s="21">
        <v>420000</v>
      </c>
      <c r="G74" s="21">
        <v>0</v>
      </c>
      <c r="H74" s="21">
        <v>420000</v>
      </c>
      <c r="I74" s="21">
        <v>420000</v>
      </c>
      <c r="J74" s="21">
        <v>0</v>
      </c>
      <c r="K74" s="21">
        <v>420000</v>
      </c>
    </row>
    <row r="75" spans="1:11" ht="39.75" customHeight="1">
      <c r="A75" s="40" t="s">
        <v>280</v>
      </c>
      <c r="B75" s="39" t="s">
        <v>281</v>
      </c>
      <c r="C75" s="31">
        <f aca="true" t="shared" si="14" ref="C75:K76">C76</f>
        <v>151100</v>
      </c>
      <c r="D75" s="31">
        <v>0</v>
      </c>
      <c r="E75" s="31">
        <f t="shared" si="14"/>
        <v>151100</v>
      </c>
      <c r="F75" s="31">
        <f t="shared" si="14"/>
        <v>151300</v>
      </c>
      <c r="G75" s="31">
        <v>0</v>
      </c>
      <c r="H75" s="31">
        <f t="shared" si="14"/>
        <v>151300</v>
      </c>
      <c r="I75" s="31">
        <f t="shared" si="14"/>
        <v>151300</v>
      </c>
      <c r="J75" s="31">
        <v>0</v>
      </c>
      <c r="K75" s="31">
        <f t="shared" si="14"/>
        <v>151300</v>
      </c>
    </row>
    <row r="76" spans="1:11" ht="47.25" customHeight="1">
      <c r="A76" s="30" t="s">
        <v>128</v>
      </c>
      <c r="B76" s="27" t="s">
        <v>237</v>
      </c>
      <c r="C76" s="23">
        <f t="shared" si="14"/>
        <v>151100</v>
      </c>
      <c r="D76" s="23">
        <v>0</v>
      </c>
      <c r="E76" s="23">
        <f t="shared" si="14"/>
        <v>151100</v>
      </c>
      <c r="F76" s="23">
        <f t="shared" si="14"/>
        <v>151300</v>
      </c>
      <c r="G76" s="23">
        <v>0</v>
      </c>
      <c r="H76" s="23">
        <f t="shared" si="14"/>
        <v>151300</v>
      </c>
      <c r="I76" s="23">
        <f t="shared" si="14"/>
        <v>151300</v>
      </c>
      <c r="J76" s="23">
        <v>0</v>
      </c>
      <c r="K76" s="23">
        <f t="shared" si="14"/>
        <v>151300</v>
      </c>
    </row>
    <row r="77" spans="1:11" ht="39" customHeight="1">
      <c r="A77" s="30" t="s">
        <v>236</v>
      </c>
      <c r="B77" s="26" t="s">
        <v>237</v>
      </c>
      <c r="C77" s="23">
        <v>151100</v>
      </c>
      <c r="D77" s="23"/>
      <c r="E77" s="23">
        <f>C77+D77</f>
        <v>151100</v>
      </c>
      <c r="F77" s="23">
        <v>151300</v>
      </c>
      <c r="G77" s="23">
        <v>0</v>
      </c>
      <c r="H77" s="23">
        <v>151300</v>
      </c>
      <c r="I77" s="23">
        <v>151300</v>
      </c>
      <c r="J77" s="23">
        <v>0</v>
      </c>
      <c r="K77" s="23">
        <v>151300</v>
      </c>
    </row>
    <row r="78" spans="1:11" ht="91.5" customHeight="1">
      <c r="A78" s="40" t="s">
        <v>283</v>
      </c>
      <c r="B78" s="39" t="s">
        <v>282</v>
      </c>
      <c r="C78" s="31">
        <f aca="true" t="shared" si="15" ref="C78:K80">C79</f>
        <v>2135</v>
      </c>
      <c r="D78" s="31">
        <v>0</v>
      </c>
      <c r="E78" s="31">
        <f t="shared" si="15"/>
        <v>2135</v>
      </c>
      <c r="F78" s="31">
        <f t="shared" si="15"/>
        <v>2135</v>
      </c>
      <c r="G78" s="31">
        <v>0</v>
      </c>
      <c r="H78" s="31">
        <f t="shared" si="15"/>
        <v>2135</v>
      </c>
      <c r="I78" s="31">
        <f t="shared" si="15"/>
        <v>2135</v>
      </c>
      <c r="J78" s="31">
        <v>0</v>
      </c>
      <c r="K78" s="31">
        <f t="shared" si="15"/>
        <v>2135</v>
      </c>
    </row>
    <row r="79" spans="1:11" ht="97.5" customHeight="1">
      <c r="A79" s="40" t="s">
        <v>285</v>
      </c>
      <c r="B79" s="42" t="s">
        <v>284</v>
      </c>
      <c r="C79" s="31">
        <f t="shared" si="15"/>
        <v>2135</v>
      </c>
      <c r="D79" s="31">
        <v>0</v>
      </c>
      <c r="E79" s="31">
        <f t="shared" si="15"/>
        <v>2135</v>
      </c>
      <c r="F79" s="31">
        <f t="shared" si="15"/>
        <v>2135</v>
      </c>
      <c r="G79" s="31">
        <v>0</v>
      </c>
      <c r="H79" s="31">
        <f t="shared" si="15"/>
        <v>2135</v>
      </c>
      <c r="I79" s="31">
        <f t="shared" si="15"/>
        <v>2135</v>
      </c>
      <c r="J79" s="31"/>
      <c r="K79" s="31">
        <f t="shared" si="15"/>
        <v>2135</v>
      </c>
    </row>
    <row r="80" spans="1:11" ht="73.5" customHeight="1">
      <c r="A80" s="30" t="s">
        <v>129</v>
      </c>
      <c r="B80" s="27" t="s">
        <v>207</v>
      </c>
      <c r="C80" s="23">
        <f t="shared" si="15"/>
        <v>2135</v>
      </c>
      <c r="D80" s="23">
        <v>0</v>
      </c>
      <c r="E80" s="23">
        <f t="shared" si="15"/>
        <v>2135</v>
      </c>
      <c r="F80" s="23">
        <f t="shared" si="15"/>
        <v>2135</v>
      </c>
      <c r="G80" s="23">
        <v>0</v>
      </c>
      <c r="H80" s="23">
        <f t="shared" si="15"/>
        <v>2135</v>
      </c>
      <c r="I80" s="23">
        <f t="shared" si="15"/>
        <v>2135</v>
      </c>
      <c r="J80" s="23">
        <v>0</v>
      </c>
      <c r="K80" s="23">
        <f t="shared" si="15"/>
        <v>2135</v>
      </c>
    </row>
    <row r="81" spans="1:11" ht="75.75" customHeight="1">
      <c r="A81" s="9" t="s">
        <v>206</v>
      </c>
      <c r="B81" s="8" t="s">
        <v>207</v>
      </c>
      <c r="C81" s="21">
        <v>2135</v>
      </c>
      <c r="D81" s="21">
        <v>0</v>
      </c>
      <c r="E81" s="21">
        <f>C81+D81</f>
        <v>2135</v>
      </c>
      <c r="F81" s="21">
        <v>2135</v>
      </c>
      <c r="G81" s="21">
        <v>0</v>
      </c>
      <c r="H81" s="21">
        <v>2135</v>
      </c>
      <c r="I81" s="21">
        <v>2135</v>
      </c>
      <c r="J81" s="21">
        <v>0</v>
      </c>
      <c r="K81" s="21">
        <v>2135</v>
      </c>
    </row>
    <row r="82" spans="1:11" ht="20.25" customHeight="1">
      <c r="A82" s="11" t="s">
        <v>258</v>
      </c>
      <c r="B82" s="12" t="s">
        <v>55</v>
      </c>
      <c r="C82" s="33">
        <f>C85+C87+C88</f>
        <v>86000</v>
      </c>
      <c r="D82" s="33">
        <v>0</v>
      </c>
      <c r="E82" s="33">
        <f>E85+E87+E88</f>
        <v>86000</v>
      </c>
      <c r="F82" s="33">
        <f>F85+F87+F88</f>
        <v>89400</v>
      </c>
      <c r="G82" s="33">
        <v>0</v>
      </c>
      <c r="H82" s="33">
        <f>H85+H87+H88</f>
        <v>89400</v>
      </c>
      <c r="I82" s="33">
        <f>I85+I87+I88</f>
        <v>92900</v>
      </c>
      <c r="J82" s="20">
        <v>0</v>
      </c>
      <c r="K82" s="33">
        <f>K85+K87+K88</f>
        <v>92900</v>
      </c>
    </row>
    <row r="83" spans="1:11" ht="20.25" customHeight="1">
      <c r="A83" s="38" t="s">
        <v>287</v>
      </c>
      <c r="B83" s="45" t="s">
        <v>286</v>
      </c>
      <c r="C83" s="47">
        <f>C84+C86</f>
        <v>86000</v>
      </c>
      <c r="D83" s="47">
        <v>0</v>
      </c>
      <c r="E83" s="47">
        <f>E84+E86</f>
        <v>86000</v>
      </c>
      <c r="F83" s="47">
        <f>F84+F86</f>
        <v>89400</v>
      </c>
      <c r="G83" s="47">
        <v>0</v>
      </c>
      <c r="H83" s="47">
        <f>H84+H86</f>
        <v>89400</v>
      </c>
      <c r="I83" s="47">
        <f>I84+I86</f>
        <v>92900</v>
      </c>
      <c r="J83" s="31">
        <v>0</v>
      </c>
      <c r="K83" s="47">
        <f>K84+K86</f>
        <v>92900</v>
      </c>
    </row>
    <row r="84" spans="1:11" ht="39.75" customHeight="1">
      <c r="A84" s="38" t="s">
        <v>138</v>
      </c>
      <c r="B84" s="39" t="s">
        <v>209</v>
      </c>
      <c r="C84" s="31">
        <f>C85</f>
        <v>5700</v>
      </c>
      <c r="D84" s="31">
        <v>0</v>
      </c>
      <c r="E84" s="31">
        <f>E85</f>
        <v>5700</v>
      </c>
      <c r="F84" s="31">
        <f>F85</f>
        <v>5900</v>
      </c>
      <c r="G84" s="31">
        <v>0</v>
      </c>
      <c r="H84" s="31">
        <f>H85</f>
        <v>5900</v>
      </c>
      <c r="I84" s="31">
        <f>I85</f>
        <v>6100</v>
      </c>
      <c r="J84" s="31">
        <v>0</v>
      </c>
      <c r="K84" s="31">
        <f>K85</f>
        <v>6100</v>
      </c>
    </row>
    <row r="85" spans="1:11" ht="38.25" customHeight="1">
      <c r="A85" s="1" t="s">
        <v>208</v>
      </c>
      <c r="B85" s="4" t="s">
        <v>209</v>
      </c>
      <c r="C85" s="21">
        <v>5700</v>
      </c>
      <c r="D85" s="21">
        <v>0</v>
      </c>
      <c r="E85" s="21">
        <f>C85+D85</f>
        <v>5700</v>
      </c>
      <c r="F85" s="21">
        <v>5900</v>
      </c>
      <c r="G85" s="21">
        <v>0</v>
      </c>
      <c r="H85" s="21">
        <v>5900</v>
      </c>
      <c r="I85" s="21">
        <v>6100</v>
      </c>
      <c r="J85" s="21">
        <v>0</v>
      </c>
      <c r="K85" s="21">
        <v>6100</v>
      </c>
    </row>
    <row r="86" spans="1:11" ht="24" customHeight="1">
      <c r="A86" s="38" t="s">
        <v>139</v>
      </c>
      <c r="B86" s="39" t="s">
        <v>211</v>
      </c>
      <c r="C86" s="31">
        <f>C87</f>
        <v>80300</v>
      </c>
      <c r="D86" s="31">
        <v>0</v>
      </c>
      <c r="E86" s="31">
        <f>E87</f>
        <v>80300</v>
      </c>
      <c r="F86" s="31">
        <f>F87</f>
        <v>83500</v>
      </c>
      <c r="G86" s="31">
        <v>0</v>
      </c>
      <c r="H86" s="31">
        <f>H87</f>
        <v>83500</v>
      </c>
      <c r="I86" s="31">
        <f>I87</f>
        <v>86800</v>
      </c>
      <c r="J86" s="31">
        <v>0</v>
      </c>
      <c r="K86" s="31">
        <f>K87</f>
        <v>86800</v>
      </c>
    </row>
    <row r="87" spans="1:11" ht="25.5" customHeight="1">
      <c r="A87" s="1" t="s">
        <v>210</v>
      </c>
      <c r="B87" s="4" t="s">
        <v>211</v>
      </c>
      <c r="C87" s="21">
        <v>80300</v>
      </c>
      <c r="D87" s="21">
        <v>0</v>
      </c>
      <c r="E87" s="21">
        <f>C87+D87</f>
        <v>80300</v>
      </c>
      <c r="F87" s="21">
        <v>83500</v>
      </c>
      <c r="G87" s="21">
        <v>0</v>
      </c>
      <c r="H87" s="21">
        <v>83500</v>
      </c>
      <c r="I87" s="21">
        <v>86800</v>
      </c>
      <c r="J87" s="21">
        <v>0</v>
      </c>
      <c r="K87" s="21">
        <v>86800</v>
      </c>
    </row>
    <row r="88" spans="1:11" ht="18.75" customHeight="1" hidden="1">
      <c r="A88" s="1" t="s">
        <v>242</v>
      </c>
      <c r="B88" s="4" t="s">
        <v>243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43.5" customHeight="1">
      <c r="A89" s="11" t="s">
        <v>212</v>
      </c>
      <c r="B89" s="12" t="s">
        <v>226</v>
      </c>
      <c r="C89" s="20">
        <f>C92+C99+C102</f>
        <v>9818360</v>
      </c>
      <c r="D89" s="20">
        <f>D90</f>
        <v>-20000</v>
      </c>
      <c r="E89" s="20">
        <f>E92+E99+E102</f>
        <v>9798360</v>
      </c>
      <c r="F89" s="20">
        <f>F92+F99+F102</f>
        <v>9818400</v>
      </c>
      <c r="G89" s="20">
        <v>0</v>
      </c>
      <c r="H89" s="20">
        <f>H92+H99+H102</f>
        <v>9818400</v>
      </c>
      <c r="I89" s="20">
        <f>I92+I99+I102</f>
        <v>9818400</v>
      </c>
      <c r="J89" s="20">
        <v>0</v>
      </c>
      <c r="K89" s="20">
        <f>K92+K99+K102</f>
        <v>9818400</v>
      </c>
    </row>
    <row r="90" spans="1:11" ht="20.25" customHeight="1">
      <c r="A90" s="69" t="s">
        <v>289</v>
      </c>
      <c r="B90" s="45" t="s">
        <v>288</v>
      </c>
      <c r="C90" s="31">
        <f aca="true" t="shared" si="16" ref="C90:K91">C91</f>
        <v>98000</v>
      </c>
      <c r="D90" s="31">
        <f>D91</f>
        <v>-20000</v>
      </c>
      <c r="E90" s="31">
        <f t="shared" si="16"/>
        <v>78000</v>
      </c>
      <c r="F90" s="31">
        <f t="shared" si="16"/>
        <v>98000</v>
      </c>
      <c r="G90" s="31">
        <v>0</v>
      </c>
      <c r="H90" s="31">
        <f t="shared" si="16"/>
        <v>98000</v>
      </c>
      <c r="I90" s="31">
        <f t="shared" si="16"/>
        <v>98000</v>
      </c>
      <c r="J90" s="31">
        <v>0</v>
      </c>
      <c r="K90" s="31">
        <f t="shared" si="16"/>
        <v>98000</v>
      </c>
    </row>
    <row r="91" spans="1:11" ht="21" customHeight="1">
      <c r="A91" s="69" t="s">
        <v>291</v>
      </c>
      <c r="B91" s="45" t="s">
        <v>290</v>
      </c>
      <c r="C91" s="31">
        <f t="shared" si="16"/>
        <v>98000</v>
      </c>
      <c r="D91" s="31">
        <f t="shared" si="16"/>
        <v>-20000</v>
      </c>
      <c r="E91" s="31">
        <f t="shared" si="16"/>
        <v>78000</v>
      </c>
      <c r="F91" s="31">
        <f t="shared" si="16"/>
        <v>98000</v>
      </c>
      <c r="G91" s="31">
        <v>0</v>
      </c>
      <c r="H91" s="31">
        <f t="shared" si="16"/>
        <v>98000</v>
      </c>
      <c r="I91" s="31">
        <f t="shared" si="16"/>
        <v>98000</v>
      </c>
      <c r="J91" s="31">
        <v>0</v>
      </c>
      <c r="K91" s="31">
        <f t="shared" si="16"/>
        <v>98000</v>
      </c>
    </row>
    <row r="92" spans="1:11" ht="37.5" customHeight="1">
      <c r="A92" s="25" t="s">
        <v>140</v>
      </c>
      <c r="B92" s="26" t="s">
        <v>159</v>
      </c>
      <c r="C92" s="23">
        <f>C93+C94+C95+C96</f>
        <v>98000</v>
      </c>
      <c r="D92" s="23">
        <f>D93+D94+D95+D96</f>
        <v>-20000</v>
      </c>
      <c r="E92" s="23">
        <f>E93+E94+E95+E96</f>
        <v>78000</v>
      </c>
      <c r="F92" s="23">
        <f>F93+F94+F95+F96</f>
        <v>98000</v>
      </c>
      <c r="G92" s="23">
        <v>0</v>
      </c>
      <c r="H92" s="23">
        <f>H93+H94+H95+H96</f>
        <v>98000</v>
      </c>
      <c r="I92" s="23">
        <f>I93+I94+I95+I96</f>
        <v>98000</v>
      </c>
      <c r="J92" s="23">
        <v>0</v>
      </c>
      <c r="K92" s="23">
        <f>K93+K94+K95+K96</f>
        <v>98000</v>
      </c>
    </row>
    <row r="93" spans="1:11" ht="94.5" customHeight="1">
      <c r="A93" s="1" t="s">
        <v>118</v>
      </c>
      <c r="B93" s="5" t="s">
        <v>30</v>
      </c>
      <c r="C93" s="21">
        <v>12000</v>
      </c>
      <c r="D93" s="21">
        <v>0</v>
      </c>
      <c r="E93" s="21">
        <f>C93+D93</f>
        <v>12000</v>
      </c>
      <c r="F93" s="21">
        <v>12000</v>
      </c>
      <c r="G93" s="21">
        <v>0</v>
      </c>
      <c r="H93" s="21">
        <v>12000</v>
      </c>
      <c r="I93" s="21">
        <v>12000</v>
      </c>
      <c r="J93" s="21">
        <v>0</v>
      </c>
      <c r="K93" s="21">
        <v>12000</v>
      </c>
    </row>
    <row r="94" spans="1:11" ht="63.75" customHeight="1">
      <c r="A94" s="1" t="s">
        <v>92</v>
      </c>
      <c r="B94" s="5" t="s">
        <v>31</v>
      </c>
      <c r="C94" s="21">
        <v>50000</v>
      </c>
      <c r="D94" s="21">
        <v>-20000</v>
      </c>
      <c r="E94" s="21">
        <f>C94+D94</f>
        <v>30000</v>
      </c>
      <c r="F94" s="21">
        <v>50000</v>
      </c>
      <c r="G94" s="21">
        <v>0</v>
      </c>
      <c r="H94" s="21">
        <v>50000</v>
      </c>
      <c r="I94" s="21">
        <v>50000</v>
      </c>
      <c r="J94" s="21">
        <v>0</v>
      </c>
      <c r="K94" s="21">
        <v>50000</v>
      </c>
    </row>
    <row r="95" spans="1:11" ht="78" customHeight="1">
      <c r="A95" s="1" t="s">
        <v>90</v>
      </c>
      <c r="B95" s="5" t="s">
        <v>32</v>
      </c>
      <c r="C95" s="21">
        <v>6000</v>
      </c>
      <c r="D95" s="21">
        <v>0</v>
      </c>
      <c r="E95" s="21">
        <f>C95+D95</f>
        <v>6000</v>
      </c>
      <c r="F95" s="21">
        <v>6000</v>
      </c>
      <c r="G95" s="21">
        <v>0</v>
      </c>
      <c r="H95" s="21">
        <v>6000</v>
      </c>
      <c r="I95" s="21">
        <v>6000</v>
      </c>
      <c r="J95" s="21">
        <v>0</v>
      </c>
      <c r="K95" s="21">
        <v>6000</v>
      </c>
    </row>
    <row r="96" spans="1:11" ht="73.5" customHeight="1">
      <c r="A96" s="1" t="s">
        <v>91</v>
      </c>
      <c r="B96" s="5" t="s">
        <v>33</v>
      </c>
      <c r="C96" s="21">
        <v>30000</v>
      </c>
      <c r="D96" s="21">
        <v>0</v>
      </c>
      <c r="E96" s="21">
        <f>C96+D96</f>
        <v>30000</v>
      </c>
      <c r="F96" s="21">
        <v>30000</v>
      </c>
      <c r="G96" s="21">
        <v>0</v>
      </c>
      <c r="H96" s="21">
        <v>30000</v>
      </c>
      <c r="I96" s="21">
        <v>30000</v>
      </c>
      <c r="J96" s="21">
        <v>0</v>
      </c>
      <c r="K96" s="21">
        <v>30000</v>
      </c>
    </row>
    <row r="97" spans="1:11" ht="20.25" customHeight="1">
      <c r="A97" s="38" t="s">
        <v>303</v>
      </c>
      <c r="B97" s="45" t="s">
        <v>292</v>
      </c>
      <c r="C97" s="46">
        <f>C98+C101</f>
        <v>9720360</v>
      </c>
      <c r="D97" s="46">
        <v>0</v>
      </c>
      <c r="E97" s="46">
        <f>E98+E101</f>
        <v>9720360</v>
      </c>
      <c r="F97" s="31">
        <f>F98+F101</f>
        <v>9720400</v>
      </c>
      <c r="G97" s="31">
        <v>0</v>
      </c>
      <c r="H97" s="31">
        <f>H98+H101</f>
        <v>9720400</v>
      </c>
      <c r="I97" s="31">
        <f>I98+I101</f>
        <v>9720400</v>
      </c>
      <c r="J97" s="31">
        <v>0</v>
      </c>
      <c r="K97" s="31">
        <f>K98+K101</f>
        <v>9720400</v>
      </c>
    </row>
    <row r="98" spans="1:11" ht="36" customHeight="1">
      <c r="A98" s="38" t="s">
        <v>294</v>
      </c>
      <c r="B98" s="39" t="s">
        <v>293</v>
      </c>
      <c r="C98" s="50">
        <f aca="true" t="shared" si="17" ref="C98:K99">C99</f>
        <v>5760</v>
      </c>
      <c r="D98" s="50"/>
      <c r="E98" s="50">
        <f t="shared" si="17"/>
        <v>5760</v>
      </c>
      <c r="F98" s="49">
        <f t="shared" si="17"/>
        <v>5800</v>
      </c>
      <c r="G98" s="49">
        <v>0</v>
      </c>
      <c r="H98" s="49">
        <f t="shared" si="17"/>
        <v>5800</v>
      </c>
      <c r="I98" s="49">
        <f t="shared" si="17"/>
        <v>5800</v>
      </c>
      <c r="J98" s="49">
        <v>0</v>
      </c>
      <c r="K98" s="49">
        <f t="shared" si="17"/>
        <v>5800</v>
      </c>
    </row>
    <row r="99" spans="1:11" ht="36.75" customHeight="1">
      <c r="A99" s="25" t="s">
        <v>141</v>
      </c>
      <c r="B99" s="35" t="s">
        <v>42</v>
      </c>
      <c r="C99" s="23">
        <f t="shared" si="17"/>
        <v>5760</v>
      </c>
      <c r="D99" s="23">
        <v>0</v>
      </c>
      <c r="E99" s="23">
        <f t="shared" si="17"/>
        <v>5760</v>
      </c>
      <c r="F99" s="23">
        <f t="shared" si="17"/>
        <v>5800</v>
      </c>
      <c r="G99" s="23">
        <v>0</v>
      </c>
      <c r="H99" s="23">
        <f t="shared" si="17"/>
        <v>5800</v>
      </c>
      <c r="I99" s="23">
        <f t="shared" si="17"/>
        <v>5800</v>
      </c>
      <c r="J99" s="23">
        <v>0</v>
      </c>
      <c r="K99" s="23">
        <f t="shared" si="17"/>
        <v>5800</v>
      </c>
    </row>
    <row r="100" spans="1:11" ht="44.25" customHeight="1">
      <c r="A100" s="25" t="s">
        <v>54</v>
      </c>
      <c r="B100" s="35" t="s">
        <v>42</v>
      </c>
      <c r="C100" s="23">
        <v>5760</v>
      </c>
      <c r="D100" s="23">
        <v>0</v>
      </c>
      <c r="E100" s="23">
        <f>C100+D100</f>
        <v>5760</v>
      </c>
      <c r="F100" s="23">
        <v>5800</v>
      </c>
      <c r="G100" s="23">
        <v>0</v>
      </c>
      <c r="H100" s="23">
        <v>5800</v>
      </c>
      <c r="I100" s="23">
        <v>5800</v>
      </c>
      <c r="J100" s="23">
        <v>0</v>
      </c>
      <c r="K100" s="23">
        <v>5800</v>
      </c>
    </row>
    <row r="101" spans="1:11" ht="24" customHeight="1">
      <c r="A101" s="38" t="s">
        <v>296</v>
      </c>
      <c r="B101" s="44" t="s">
        <v>295</v>
      </c>
      <c r="C101" s="31">
        <f>C102</f>
        <v>9714600</v>
      </c>
      <c r="D101" s="31">
        <v>0</v>
      </c>
      <c r="E101" s="31">
        <f>E102</f>
        <v>9714600</v>
      </c>
      <c r="F101" s="31">
        <f>F102</f>
        <v>9714600</v>
      </c>
      <c r="G101" s="31">
        <v>0</v>
      </c>
      <c r="H101" s="31">
        <f>H102</f>
        <v>9714600</v>
      </c>
      <c r="I101" s="31">
        <f>I102</f>
        <v>9714600</v>
      </c>
      <c r="J101" s="31">
        <v>0</v>
      </c>
      <c r="K101" s="31">
        <f>K102</f>
        <v>9714600</v>
      </c>
    </row>
    <row r="102" spans="1:11" ht="56.25" customHeight="1">
      <c r="A102" s="38" t="s">
        <v>142</v>
      </c>
      <c r="B102" s="39" t="s">
        <v>158</v>
      </c>
      <c r="C102" s="31">
        <f>C103+C104+C105+C106+C107+C108+C109+C110+C111</f>
        <v>9714600</v>
      </c>
      <c r="D102" s="31"/>
      <c r="E102" s="31">
        <f>E103+E104+E105+E106+E107+E108+E109+E110+E111</f>
        <v>9714600</v>
      </c>
      <c r="F102" s="31">
        <f>F103+F104+F105+F106+F107+F108+F109+F110+F111</f>
        <v>9714600</v>
      </c>
      <c r="G102" s="31">
        <v>0</v>
      </c>
      <c r="H102" s="31">
        <f>H103+H104+H105+H106+H107+H108+H109+H110+H111</f>
        <v>9714600</v>
      </c>
      <c r="I102" s="31">
        <f>I103+I104+I105+I106+I107+I108+I109+I110+I111</f>
        <v>9714600</v>
      </c>
      <c r="J102" s="31">
        <v>0</v>
      </c>
      <c r="K102" s="31">
        <f>K103+K104+K105+K106+K107+K108+K109+K110+K111</f>
        <v>9714600</v>
      </c>
    </row>
    <row r="103" spans="1:11" ht="81" customHeight="1">
      <c r="A103" s="1" t="s">
        <v>95</v>
      </c>
      <c r="B103" s="5" t="s">
        <v>47</v>
      </c>
      <c r="C103" s="21">
        <v>742600</v>
      </c>
      <c r="D103" s="21">
        <v>0</v>
      </c>
      <c r="E103" s="21">
        <f>C103+D103</f>
        <v>742600</v>
      </c>
      <c r="F103" s="21">
        <v>742600</v>
      </c>
      <c r="G103" s="21">
        <v>0</v>
      </c>
      <c r="H103" s="21">
        <v>742600</v>
      </c>
      <c r="I103" s="21">
        <v>742600</v>
      </c>
      <c r="J103" s="21">
        <v>0</v>
      </c>
      <c r="K103" s="21">
        <v>742600</v>
      </c>
    </row>
    <row r="104" spans="1:11" ht="77.25" customHeight="1">
      <c r="A104" s="1" t="s">
        <v>119</v>
      </c>
      <c r="B104" s="5" t="s">
        <v>49</v>
      </c>
      <c r="C104" s="21">
        <v>4886000</v>
      </c>
      <c r="D104" s="21">
        <v>0</v>
      </c>
      <c r="E104" s="21">
        <f>C104+D104</f>
        <v>4886000</v>
      </c>
      <c r="F104" s="21">
        <v>4886000</v>
      </c>
      <c r="G104" s="21">
        <v>0</v>
      </c>
      <c r="H104" s="21">
        <v>4886000</v>
      </c>
      <c r="I104" s="21">
        <v>4886000</v>
      </c>
      <c r="J104" s="21">
        <v>0</v>
      </c>
      <c r="K104" s="21">
        <v>4886000</v>
      </c>
    </row>
    <row r="105" spans="1:11" ht="60" customHeight="1">
      <c r="A105" s="1" t="s">
        <v>85</v>
      </c>
      <c r="B105" s="5" t="s">
        <v>35</v>
      </c>
      <c r="C105" s="21">
        <v>250000</v>
      </c>
      <c r="D105" s="21">
        <v>0</v>
      </c>
      <c r="E105" s="21">
        <f>C105+D105</f>
        <v>250000</v>
      </c>
      <c r="F105" s="21">
        <v>250000</v>
      </c>
      <c r="G105" s="21">
        <v>0</v>
      </c>
      <c r="H105" s="21">
        <v>250000</v>
      </c>
      <c r="I105" s="21">
        <v>250000</v>
      </c>
      <c r="J105" s="21">
        <v>0</v>
      </c>
      <c r="K105" s="21">
        <v>250000</v>
      </c>
    </row>
    <row r="106" spans="1:11" ht="54.75" customHeight="1">
      <c r="A106" s="1" t="s">
        <v>86</v>
      </c>
      <c r="B106" s="5" t="s">
        <v>304</v>
      </c>
      <c r="C106" s="21">
        <v>60000</v>
      </c>
      <c r="D106" s="21">
        <v>0</v>
      </c>
      <c r="E106" s="21">
        <f>C106+D106</f>
        <v>60000</v>
      </c>
      <c r="F106" s="21">
        <v>60000</v>
      </c>
      <c r="G106" s="21">
        <v>0</v>
      </c>
      <c r="H106" s="21">
        <v>60000</v>
      </c>
      <c r="I106" s="21">
        <v>60000</v>
      </c>
      <c r="J106" s="21">
        <v>0</v>
      </c>
      <c r="K106" s="21">
        <v>60000</v>
      </c>
    </row>
    <row r="107" spans="1:11" ht="60.75" customHeight="1">
      <c r="A107" s="1" t="s">
        <v>87</v>
      </c>
      <c r="B107" s="5" t="s">
        <v>305</v>
      </c>
      <c r="C107" s="21">
        <v>250000</v>
      </c>
      <c r="D107" s="21">
        <v>0</v>
      </c>
      <c r="E107" s="21">
        <v>250000</v>
      </c>
      <c r="F107" s="21">
        <v>250000</v>
      </c>
      <c r="G107" s="21">
        <v>0</v>
      </c>
      <c r="H107" s="21">
        <v>250000</v>
      </c>
      <c r="I107" s="21">
        <v>250000</v>
      </c>
      <c r="J107" s="21">
        <v>0</v>
      </c>
      <c r="K107" s="21">
        <v>250000</v>
      </c>
    </row>
    <row r="108" spans="1:11" ht="60" customHeight="1">
      <c r="A108" s="1" t="s">
        <v>88</v>
      </c>
      <c r="B108" s="5" t="s">
        <v>50</v>
      </c>
      <c r="C108" s="21">
        <v>1736800</v>
      </c>
      <c r="D108" s="21">
        <v>0</v>
      </c>
      <c r="E108" s="21">
        <f>C108+D108</f>
        <v>1736800</v>
      </c>
      <c r="F108" s="21">
        <v>1736800</v>
      </c>
      <c r="G108" s="21">
        <v>0</v>
      </c>
      <c r="H108" s="21">
        <v>1736800</v>
      </c>
      <c r="I108" s="21">
        <v>1736800</v>
      </c>
      <c r="J108" s="21">
        <v>0</v>
      </c>
      <c r="K108" s="21">
        <v>1736800</v>
      </c>
    </row>
    <row r="109" spans="1:11" ht="57" customHeight="1">
      <c r="A109" s="1" t="s">
        <v>89</v>
      </c>
      <c r="B109" s="5" t="s">
        <v>48</v>
      </c>
      <c r="C109" s="21">
        <v>777000</v>
      </c>
      <c r="D109" s="21">
        <v>0</v>
      </c>
      <c r="E109" s="21">
        <f>C109+D109</f>
        <v>777000</v>
      </c>
      <c r="F109" s="21">
        <v>777000</v>
      </c>
      <c r="G109" s="21"/>
      <c r="H109" s="21">
        <v>777000</v>
      </c>
      <c r="I109" s="21">
        <v>777000</v>
      </c>
      <c r="J109" s="21">
        <v>0</v>
      </c>
      <c r="K109" s="21">
        <v>777000</v>
      </c>
    </row>
    <row r="110" spans="1:11" ht="60" customHeight="1">
      <c r="A110" s="1" t="s">
        <v>93</v>
      </c>
      <c r="B110" s="5" t="s">
        <v>51</v>
      </c>
      <c r="C110" s="21">
        <v>186200</v>
      </c>
      <c r="D110" s="21">
        <v>0</v>
      </c>
      <c r="E110" s="21">
        <v>186200</v>
      </c>
      <c r="F110" s="21">
        <v>186200</v>
      </c>
      <c r="G110" s="21">
        <v>0</v>
      </c>
      <c r="H110" s="21">
        <v>186200</v>
      </c>
      <c r="I110" s="21">
        <v>186200</v>
      </c>
      <c r="J110" s="21">
        <v>0</v>
      </c>
      <c r="K110" s="21">
        <v>186200</v>
      </c>
    </row>
    <row r="111" spans="1:11" ht="59.25" customHeight="1">
      <c r="A111" s="1" t="s">
        <v>94</v>
      </c>
      <c r="B111" s="5" t="s">
        <v>34</v>
      </c>
      <c r="C111" s="21">
        <v>826000</v>
      </c>
      <c r="D111" s="21">
        <v>0</v>
      </c>
      <c r="E111" s="21">
        <f>C111+D111</f>
        <v>826000</v>
      </c>
      <c r="F111" s="21">
        <v>826000</v>
      </c>
      <c r="G111" s="21">
        <v>0</v>
      </c>
      <c r="H111" s="21">
        <v>826000</v>
      </c>
      <c r="I111" s="21">
        <v>826000</v>
      </c>
      <c r="J111" s="21">
        <v>0</v>
      </c>
      <c r="K111" s="21">
        <v>826000</v>
      </c>
    </row>
    <row r="112" spans="1:11" ht="37.5" customHeight="1">
      <c r="A112" s="11" t="s">
        <v>213</v>
      </c>
      <c r="B112" s="12" t="s">
        <v>223</v>
      </c>
      <c r="C112" s="20">
        <f aca="true" t="shared" si="18" ref="C112:K112">C118+C123+C113+C126</f>
        <v>170000</v>
      </c>
      <c r="D112" s="20">
        <f t="shared" si="18"/>
        <v>5554100</v>
      </c>
      <c r="E112" s="20">
        <f t="shared" si="18"/>
        <v>5724100</v>
      </c>
      <c r="F112" s="20">
        <f t="shared" si="18"/>
        <v>172000</v>
      </c>
      <c r="G112" s="20">
        <f t="shared" si="18"/>
        <v>0</v>
      </c>
      <c r="H112" s="20">
        <f t="shared" si="18"/>
        <v>172000</v>
      </c>
      <c r="I112" s="20">
        <f t="shared" si="18"/>
        <v>177000</v>
      </c>
      <c r="J112" s="20">
        <f t="shared" si="18"/>
        <v>0</v>
      </c>
      <c r="K112" s="20">
        <f t="shared" si="18"/>
        <v>177000</v>
      </c>
    </row>
    <row r="113" spans="1:11" s="3" customFormat="1" ht="75" customHeight="1">
      <c r="A113" s="38" t="s">
        <v>23</v>
      </c>
      <c r="B113" s="76" t="s">
        <v>22</v>
      </c>
      <c r="C113" s="31">
        <f aca="true" t="shared" si="19" ref="C113:K114">C114</f>
        <v>0</v>
      </c>
      <c r="D113" s="31">
        <f>D114</f>
        <v>4875088</v>
      </c>
      <c r="E113" s="31">
        <f t="shared" si="19"/>
        <v>4875088</v>
      </c>
      <c r="F113" s="31">
        <f t="shared" si="19"/>
        <v>0</v>
      </c>
      <c r="G113" s="31">
        <f>G114</f>
        <v>0</v>
      </c>
      <c r="H113" s="31">
        <f t="shared" si="19"/>
        <v>0</v>
      </c>
      <c r="I113" s="31">
        <f t="shared" si="19"/>
        <v>0</v>
      </c>
      <c r="J113" s="31">
        <f>J114</f>
        <v>0</v>
      </c>
      <c r="K113" s="31">
        <f t="shared" si="19"/>
        <v>0</v>
      </c>
    </row>
    <row r="114" spans="1:11" ht="97.5" customHeight="1">
      <c r="A114" s="25" t="s">
        <v>21</v>
      </c>
      <c r="B114" s="75" t="s">
        <v>19</v>
      </c>
      <c r="C114" s="21">
        <f t="shared" si="19"/>
        <v>0</v>
      </c>
      <c r="D114" s="21">
        <f>D115</f>
        <v>4875088</v>
      </c>
      <c r="E114" s="21">
        <f t="shared" si="19"/>
        <v>4875088</v>
      </c>
      <c r="F114" s="21">
        <f t="shared" si="19"/>
        <v>0</v>
      </c>
      <c r="G114" s="21">
        <f>G115</f>
        <v>0</v>
      </c>
      <c r="H114" s="21">
        <f t="shared" si="19"/>
        <v>0</v>
      </c>
      <c r="I114" s="21">
        <f t="shared" si="19"/>
        <v>0</v>
      </c>
      <c r="J114" s="21">
        <f>J115</f>
        <v>0</v>
      </c>
      <c r="K114" s="21">
        <f t="shared" si="19"/>
        <v>0</v>
      </c>
    </row>
    <row r="115" spans="1:11" ht="96" customHeight="1">
      <c r="A115" s="25" t="s">
        <v>20</v>
      </c>
      <c r="B115" s="75" t="s">
        <v>19</v>
      </c>
      <c r="C115" s="21">
        <v>0</v>
      </c>
      <c r="D115" s="21">
        <v>4875088</v>
      </c>
      <c r="E115" s="21">
        <f>C115+D115</f>
        <v>4875088</v>
      </c>
      <c r="F115" s="21">
        <v>0</v>
      </c>
      <c r="G115" s="21">
        <v>0</v>
      </c>
      <c r="H115" s="21">
        <f>F115+G115</f>
        <v>0</v>
      </c>
      <c r="I115" s="21">
        <v>0</v>
      </c>
      <c r="J115" s="21">
        <v>0</v>
      </c>
      <c r="K115" s="21">
        <f>I115+J115</f>
        <v>0</v>
      </c>
    </row>
    <row r="116" spans="1:11" ht="37.5" customHeight="1">
      <c r="A116" s="38" t="s">
        <v>298</v>
      </c>
      <c r="B116" s="39" t="s">
        <v>297</v>
      </c>
      <c r="C116" s="31">
        <f>C117</f>
        <v>170000</v>
      </c>
      <c r="D116" s="31">
        <v>0</v>
      </c>
      <c r="E116" s="31">
        <f>E117</f>
        <v>170000</v>
      </c>
      <c r="F116" s="31">
        <f>F117</f>
        <v>172000</v>
      </c>
      <c r="G116" s="31">
        <v>0</v>
      </c>
      <c r="H116" s="31">
        <f>H117</f>
        <v>172000</v>
      </c>
      <c r="I116" s="31">
        <f>I117</f>
        <v>177000</v>
      </c>
      <c r="J116" s="31">
        <v>0</v>
      </c>
      <c r="K116" s="31">
        <f>K117</f>
        <v>177000</v>
      </c>
    </row>
    <row r="117" spans="1:11" ht="37.5" customHeight="1">
      <c r="A117" s="25" t="s">
        <v>300</v>
      </c>
      <c r="B117" s="26" t="s">
        <v>299</v>
      </c>
      <c r="C117" s="23">
        <f>C118+C123</f>
        <v>170000</v>
      </c>
      <c r="D117" s="23">
        <v>0</v>
      </c>
      <c r="E117" s="23">
        <f>C117+D117</f>
        <v>170000</v>
      </c>
      <c r="F117" s="23">
        <f>F118+F123</f>
        <v>172000</v>
      </c>
      <c r="G117" s="23">
        <v>0</v>
      </c>
      <c r="H117" s="23">
        <f>H118+H123</f>
        <v>172000</v>
      </c>
      <c r="I117" s="23">
        <f>I118+I123</f>
        <v>177000</v>
      </c>
      <c r="J117" s="23">
        <v>0</v>
      </c>
      <c r="K117" s="23">
        <f>K118+K123</f>
        <v>177000</v>
      </c>
    </row>
    <row r="118" spans="1:11" ht="62.25" customHeight="1">
      <c r="A118" s="38" t="s">
        <v>143</v>
      </c>
      <c r="B118" s="43" t="s">
        <v>240</v>
      </c>
      <c r="C118" s="31">
        <f>C119+C120+C121+C122</f>
        <v>145000</v>
      </c>
      <c r="D118" s="31">
        <v>0</v>
      </c>
      <c r="E118" s="31">
        <f>E119+E120+E121+E122</f>
        <v>145000</v>
      </c>
      <c r="F118" s="31">
        <f>F119+F120+F121+F122</f>
        <v>147000</v>
      </c>
      <c r="G118" s="31">
        <v>0</v>
      </c>
      <c r="H118" s="31">
        <f>H119+H120+H121+H122</f>
        <v>147000</v>
      </c>
      <c r="I118" s="31">
        <f>I119+I120+I121+I122</f>
        <v>150000</v>
      </c>
      <c r="J118" s="31">
        <v>0</v>
      </c>
      <c r="K118" s="31">
        <f>K119+K120+K121+K122</f>
        <v>150000</v>
      </c>
    </row>
    <row r="119" spans="1:11" ht="93" customHeight="1">
      <c r="A119" s="1" t="s">
        <v>81</v>
      </c>
      <c r="B119" s="7" t="s">
        <v>43</v>
      </c>
      <c r="C119" s="22">
        <v>20000</v>
      </c>
      <c r="D119" s="22">
        <v>0</v>
      </c>
      <c r="E119" s="22">
        <f>C119+D119</f>
        <v>20000</v>
      </c>
      <c r="F119" s="22">
        <v>22000</v>
      </c>
      <c r="G119" s="22">
        <v>0</v>
      </c>
      <c r="H119" s="22">
        <v>22000</v>
      </c>
      <c r="I119" s="22">
        <v>25000</v>
      </c>
      <c r="J119" s="22">
        <v>0</v>
      </c>
      <c r="K119" s="22">
        <v>25000</v>
      </c>
    </row>
    <row r="120" spans="1:11" ht="93" customHeight="1">
      <c r="A120" s="1" t="s">
        <v>82</v>
      </c>
      <c r="B120" s="7" t="s">
        <v>44</v>
      </c>
      <c r="C120" s="23">
        <v>40000</v>
      </c>
      <c r="D120" s="23">
        <v>0</v>
      </c>
      <c r="E120" s="23">
        <f>C120+D120</f>
        <v>40000</v>
      </c>
      <c r="F120" s="23">
        <v>40000</v>
      </c>
      <c r="G120" s="23">
        <v>0</v>
      </c>
      <c r="H120" s="23">
        <v>40000</v>
      </c>
      <c r="I120" s="23">
        <v>40000</v>
      </c>
      <c r="J120" s="23">
        <v>0</v>
      </c>
      <c r="K120" s="23">
        <v>40000</v>
      </c>
    </row>
    <row r="121" spans="1:11" ht="96.75" customHeight="1">
      <c r="A121" s="1" t="s">
        <v>83</v>
      </c>
      <c r="B121" s="7" t="s">
        <v>45</v>
      </c>
      <c r="C121" s="23">
        <v>40000</v>
      </c>
      <c r="D121" s="23">
        <v>0</v>
      </c>
      <c r="E121" s="23">
        <f>C121+D121</f>
        <v>40000</v>
      </c>
      <c r="F121" s="23">
        <v>40000</v>
      </c>
      <c r="G121" s="23">
        <v>0</v>
      </c>
      <c r="H121" s="23">
        <v>40000</v>
      </c>
      <c r="I121" s="23">
        <v>40000</v>
      </c>
      <c r="J121" s="23">
        <v>0</v>
      </c>
      <c r="K121" s="23">
        <v>40000</v>
      </c>
    </row>
    <row r="122" spans="1:11" ht="95.25" customHeight="1">
      <c r="A122" s="1" t="s">
        <v>84</v>
      </c>
      <c r="B122" s="7" t="s">
        <v>46</v>
      </c>
      <c r="C122" s="23">
        <v>45000</v>
      </c>
      <c r="D122" s="23">
        <v>0</v>
      </c>
      <c r="E122" s="23">
        <f>C122+D122</f>
        <v>45000</v>
      </c>
      <c r="F122" s="23">
        <v>45000</v>
      </c>
      <c r="G122" s="23">
        <v>0</v>
      </c>
      <c r="H122" s="23">
        <v>45000</v>
      </c>
      <c r="I122" s="23">
        <v>45000</v>
      </c>
      <c r="J122" s="23">
        <v>0</v>
      </c>
      <c r="K122" s="23">
        <v>45000</v>
      </c>
    </row>
    <row r="123" spans="1:11" ht="54.75" customHeight="1">
      <c r="A123" s="38" t="s">
        <v>144</v>
      </c>
      <c r="B123" s="41" t="s">
        <v>235</v>
      </c>
      <c r="C123" s="31">
        <f>C124+C125</f>
        <v>25000</v>
      </c>
      <c r="D123" s="31">
        <f>D124+D125</f>
        <v>0</v>
      </c>
      <c r="E123" s="31">
        <f>E124+E125</f>
        <v>25000</v>
      </c>
      <c r="F123" s="31">
        <f>F124+F125</f>
        <v>25000</v>
      </c>
      <c r="G123" s="31">
        <v>0</v>
      </c>
      <c r="H123" s="31">
        <f>H124+H125</f>
        <v>25000</v>
      </c>
      <c r="I123" s="31">
        <f>I124+I125</f>
        <v>27000</v>
      </c>
      <c r="J123" s="31">
        <f>J124+J125</f>
        <v>0</v>
      </c>
      <c r="K123" s="31">
        <f>K124+K125</f>
        <v>27000</v>
      </c>
    </row>
    <row r="124" spans="1:11" ht="42" customHeight="1" hidden="1">
      <c r="A124" s="25" t="s">
        <v>239</v>
      </c>
      <c r="B124" s="27" t="s">
        <v>235</v>
      </c>
      <c r="C124" s="23">
        <v>0</v>
      </c>
      <c r="D124" s="23">
        <v>0</v>
      </c>
      <c r="E124" s="23">
        <f>C124+D124</f>
        <v>0</v>
      </c>
      <c r="F124" s="23">
        <v>0</v>
      </c>
      <c r="G124" s="23">
        <v>0</v>
      </c>
      <c r="H124" s="23">
        <f>F124+G124</f>
        <v>0</v>
      </c>
      <c r="I124" s="23">
        <v>0</v>
      </c>
      <c r="J124" s="23">
        <v>0</v>
      </c>
      <c r="K124" s="23">
        <f>I124+J124</f>
        <v>0</v>
      </c>
    </row>
    <row r="125" spans="1:11" ht="58.5" customHeight="1">
      <c r="A125" s="25" t="s">
        <v>340</v>
      </c>
      <c r="B125" s="26" t="s">
        <v>235</v>
      </c>
      <c r="C125" s="23">
        <v>25000</v>
      </c>
      <c r="D125" s="23">
        <v>0</v>
      </c>
      <c r="E125" s="23">
        <f>C125+D125</f>
        <v>25000</v>
      </c>
      <c r="F125" s="23">
        <v>25000</v>
      </c>
      <c r="G125" s="23">
        <v>0</v>
      </c>
      <c r="H125" s="23">
        <f>F125+G125</f>
        <v>25000</v>
      </c>
      <c r="I125" s="23">
        <v>27000</v>
      </c>
      <c r="J125" s="23">
        <v>0</v>
      </c>
      <c r="K125" s="23">
        <f>I125+J125</f>
        <v>27000</v>
      </c>
    </row>
    <row r="126" spans="1:11" s="3" customFormat="1" ht="41.25" customHeight="1">
      <c r="A126" s="38" t="s">
        <v>27</v>
      </c>
      <c r="B126" s="65" t="s">
        <v>297</v>
      </c>
      <c r="C126" s="31">
        <f aca="true" t="shared" si="20" ref="C126:K127">C127</f>
        <v>0</v>
      </c>
      <c r="D126" s="31">
        <f>D127</f>
        <v>679012</v>
      </c>
      <c r="E126" s="31">
        <f t="shared" si="20"/>
        <v>679012</v>
      </c>
      <c r="F126" s="31">
        <f t="shared" si="20"/>
        <v>0</v>
      </c>
      <c r="G126" s="31">
        <f>G127</f>
        <v>0</v>
      </c>
      <c r="H126" s="31">
        <f t="shared" si="20"/>
        <v>0</v>
      </c>
      <c r="I126" s="31">
        <f t="shared" si="20"/>
        <v>0</v>
      </c>
      <c r="J126" s="31">
        <f>J127</f>
        <v>0</v>
      </c>
      <c r="K126" s="31">
        <f t="shared" si="20"/>
        <v>0</v>
      </c>
    </row>
    <row r="127" spans="1:11" ht="59.25" customHeight="1">
      <c r="A127" s="25" t="s">
        <v>26</v>
      </c>
      <c r="B127" s="66" t="s">
        <v>24</v>
      </c>
      <c r="C127" s="21">
        <f t="shared" si="20"/>
        <v>0</v>
      </c>
      <c r="D127" s="21">
        <f>D128</f>
        <v>679012</v>
      </c>
      <c r="E127" s="21">
        <f t="shared" si="20"/>
        <v>679012</v>
      </c>
      <c r="F127" s="21">
        <f t="shared" si="20"/>
        <v>0</v>
      </c>
      <c r="G127" s="21">
        <f>G128</f>
        <v>0</v>
      </c>
      <c r="H127" s="21">
        <f t="shared" si="20"/>
        <v>0</v>
      </c>
      <c r="I127" s="21">
        <f t="shared" si="20"/>
        <v>0</v>
      </c>
      <c r="J127" s="21">
        <f>J128</f>
        <v>0</v>
      </c>
      <c r="K127" s="21">
        <f t="shared" si="20"/>
        <v>0</v>
      </c>
    </row>
    <row r="128" spans="1:11" ht="58.5" customHeight="1">
      <c r="A128" s="25" t="s">
        <v>25</v>
      </c>
      <c r="B128" s="66" t="s">
        <v>24</v>
      </c>
      <c r="C128" s="21">
        <v>0</v>
      </c>
      <c r="D128" s="21">
        <v>679012</v>
      </c>
      <c r="E128" s="21">
        <f>C128+D128</f>
        <v>679012</v>
      </c>
      <c r="F128" s="21">
        <v>0</v>
      </c>
      <c r="G128" s="21">
        <v>0</v>
      </c>
      <c r="H128" s="21">
        <f>F128+G128</f>
        <v>0</v>
      </c>
      <c r="I128" s="21">
        <v>0</v>
      </c>
      <c r="J128" s="21">
        <v>0</v>
      </c>
      <c r="K128" s="21">
        <f>I128+J128</f>
        <v>0</v>
      </c>
    </row>
    <row r="129" spans="1:11" ht="21" customHeight="1">
      <c r="A129" s="11" t="s">
        <v>214</v>
      </c>
      <c r="B129" s="12" t="s">
        <v>215</v>
      </c>
      <c r="C129" s="20">
        <f>C130</f>
        <v>8530</v>
      </c>
      <c r="D129" s="20">
        <v>0</v>
      </c>
      <c r="E129" s="20">
        <f>E130</f>
        <v>8530</v>
      </c>
      <c r="F129" s="20">
        <f>F130</f>
        <v>6530</v>
      </c>
      <c r="G129" s="20">
        <v>0</v>
      </c>
      <c r="H129" s="20">
        <f>H130</f>
        <v>6530</v>
      </c>
      <c r="I129" s="20">
        <f>I130</f>
        <v>3530</v>
      </c>
      <c r="J129" s="20">
        <v>0</v>
      </c>
      <c r="K129" s="20">
        <f>K130</f>
        <v>3530</v>
      </c>
    </row>
    <row r="130" spans="1:11" ht="38.25" customHeight="1">
      <c r="A130" s="70" t="s">
        <v>302</v>
      </c>
      <c r="B130" s="37" t="s">
        <v>301</v>
      </c>
      <c r="C130" s="31">
        <f>C131+C134+C137+C140</f>
        <v>8530</v>
      </c>
      <c r="D130" s="31">
        <v>0</v>
      </c>
      <c r="E130" s="31">
        <f>E131+E134+E137+E140</f>
        <v>8530</v>
      </c>
      <c r="F130" s="31">
        <f>F131+F134+F137+F140</f>
        <v>6530</v>
      </c>
      <c r="G130" s="31">
        <v>0</v>
      </c>
      <c r="H130" s="31">
        <f>H131+H134+H137+H140</f>
        <v>6530</v>
      </c>
      <c r="I130" s="31">
        <f>I131+I134+I137+I140</f>
        <v>3530</v>
      </c>
      <c r="J130" s="31">
        <v>0</v>
      </c>
      <c r="K130" s="31">
        <f>K131+K134+K137+K140</f>
        <v>3530</v>
      </c>
    </row>
    <row r="131" spans="1:11" ht="56.25" customHeight="1">
      <c r="A131" s="38" t="s">
        <v>162</v>
      </c>
      <c r="B131" s="43" t="s">
        <v>160</v>
      </c>
      <c r="C131" s="31">
        <f aca="true" t="shared" si="21" ref="C131:K132">C132</f>
        <v>2820</v>
      </c>
      <c r="D131" s="31">
        <v>0</v>
      </c>
      <c r="E131" s="31">
        <f t="shared" si="21"/>
        <v>2820</v>
      </c>
      <c r="F131" s="31">
        <f t="shared" si="21"/>
        <v>2820</v>
      </c>
      <c r="G131" s="31">
        <v>0</v>
      </c>
      <c r="H131" s="31">
        <f t="shared" si="21"/>
        <v>2820</v>
      </c>
      <c r="I131" s="31">
        <f t="shared" si="21"/>
        <v>2820</v>
      </c>
      <c r="J131" s="31">
        <v>0</v>
      </c>
      <c r="K131" s="31">
        <f t="shared" si="21"/>
        <v>2820</v>
      </c>
    </row>
    <row r="132" spans="1:11" ht="80.25" customHeight="1">
      <c r="A132" s="1" t="s">
        <v>164</v>
      </c>
      <c r="B132" s="7" t="s">
        <v>161</v>
      </c>
      <c r="C132" s="21">
        <f t="shared" si="21"/>
        <v>2820</v>
      </c>
      <c r="D132" s="21">
        <v>0</v>
      </c>
      <c r="E132" s="21">
        <f t="shared" si="21"/>
        <v>2820</v>
      </c>
      <c r="F132" s="21">
        <f t="shared" si="21"/>
        <v>2820</v>
      </c>
      <c r="G132" s="21">
        <v>0</v>
      </c>
      <c r="H132" s="21">
        <f t="shared" si="21"/>
        <v>2820</v>
      </c>
      <c r="I132" s="21">
        <f t="shared" si="21"/>
        <v>2820</v>
      </c>
      <c r="J132" s="21">
        <v>0</v>
      </c>
      <c r="K132" s="21">
        <f t="shared" si="21"/>
        <v>2820</v>
      </c>
    </row>
    <row r="133" spans="1:11" ht="81" customHeight="1">
      <c r="A133" s="1" t="s">
        <v>163</v>
      </c>
      <c r="B133" s="7" t="s">
        <v>161</v>
      </c>
      <c r="C133" s="21">
        <v>2820</v>
      </c>
      <c r="D133" s="21">
        <v>0</v>
      </c>
      <c r="E133" s="21">
        <f>C133+D133</f>
        <v>2820</v>
      </c>
      <c r="F133" s="21">
        <v>2820</v>
      </c>
      <c r="G133" s="21">
        <v>0</v>
      </c>
      <c r="H133" s="21">
        <v>2820</v>
      </c>
      <c r="I133" s="21">
        <v>2820</v>
      </c>
      <c r="J133" s="21">
        <v>0</v>
      </c>
      <c r="K133" s="21">
        <v>2820</v>
      </c>
    </row>
    <row r="134" spans="1:11" ht="90.75" customHeight="1">
      <c r="A134" s="38" t="s">
        <v>248</v>
      </c>
      <c r="B134" s="39" t="s">
        <v>247</v>
      </c>
      <c r="C134" s="31">
        <f aca="true" t="shared" si="22" ref="C134:K135">C135</f>
        <v>460</v>
      </c>
      <c r="D134" s="31">
        <v>0</v>
      </c>
      <c r="E134" s="31">
        <f t="shared" si="22"/>
        <v>460</v>
      </c>
      <c r="F134" s="31">
        <f t="shared" si="22"/>
        <v>460</v>
      </c>
      <c r="G134" s="31">
        <v>0</v>
      </c>
      <c r="H134" s="31">
        <f t="shared" si="22"/>
        <v>460</v>
      </c>
      <c r="I134" s="31">
        <f t="shared" si="22"/>
        <v>460</v>
      </c>
      <c r="J134" s="31">
        <v>0</v>
      </c>
      <c r="K134" s="31">
        <f t="shared" si="22"/>
        <v>460</v>
      </c>
    </row>
    <row r="135" spans="1:11" ht="117.75" customHeight="1">
      <c r="A135" s="25" t="s">
        <v>259</v>
      </c>
      <c r="B135" s="35" t="s">
        <v>246</v>
      </c>
      <c r="C135" s="23">
        <f t="shared" si="22"/>
        <v>460</v>
      </c>
      <c r="D135" s="23">
        <v>0</v>
      </c>
      <c r="E135" s="23">
        <f>C135+D135</f>
        <v>460</v>
      </c>
      <c r="F135" s="23">
        <f t="shared" si="22"/>
        <v>460</v>
      </c>
      <c r="G135" s="23">
        <v>0</v>
      </c>
      <c r="H135" s="23">
        <f t="shared" si="22"/>
        <v>460</v>
      </c>
      <c r="I135" s="23">
        <f t="shared" si="22"/>
        <v>460</v>
      </c>
      <c r="J135" s="23">
        <v>0</v>
      </c>
      <c r="K135" s="23">
        <f t="shared" si="22"/>
        <v>460</v>
      </c>
    </row>
    <row r="136" spans="1:11" ht="114" customHeight="1">
      <c r="A136" s="25" t="s">
        <v>260</v>
      </c>
      <c r="B136" s="35" t="s">
        <v>246</v>
      </c>
      <c r="C136" s="23">
        <v>460</v>
      </c>
      <c r="D136" s="23">
        <v>0</v>
      </c>
      <c r="E136" s="23">
        <f>C136+D136</f>
        <v>460</v>
      </c>
      <c r="F136" s="23">
        <v>460</v>
      </c>
      <c r="G136" s="23">
        <v>0</v>
      </c>
      <c r="H136" s="23">
        <v>460</v>
      </c>
      <c r="I136" s="23">
        <v>460</v>
      </c>
      <c r="J136" s="23">
        <v>0</v>
      </c>
      <c r="K136" s="23">
        <v>460</v>
      </c>
    </row>
    <row r="137" spans="1:11" ht="75" customHeight="1">
      <c r="A137" s="38" t="s">
        <v>121</v>
      </c>
      <c r="B137" s="43" t="s">
        <v>120</v>
      </c>
      <c r="C137" s="31">
        <f aca="true" t="shared" si="23" ref="C137:K138">C138</f>
        <v>250</v>
      </c>
      <c r="D137" s="31">
        <v>0</v>
      </c>
      <c r="E137" s="31">
        <f t="shared" si="23"/>
        <v>250</v>
      </c>
      <c r="F137" s="31">
        <f t="shared" si="23"/>
        <v>250</v>
      </c>
      <c r="G137" s="31">
        <v>0</v>
      </c>
      <c r="H137" s="31">
        <f t="shared" si="23"/>
        <v>250</v>
      </c>
      <c r="I137" s="31">
        <f t="shared" si="23"/>
        <v>250</v>
      </c>
      <c r="J137" s="31">
        <v>0</v>
      </c>
      <c r="K137" s="31">
        <f t="shared" si="23"/>
        <v>250</v>
      </c>
    </row>
    <row r="138" spans="1:11" ht="75" customHeight="1">
      <c r="A138" s="1" t="s">
        <v>121</v>
      </c>
      <c r="B138" s="10" t="s">
        <v>120</v>
      </c>
      <c r="C138" s="21">
        <f t="shared" si="23"/>
        <v>250</v>
      </c>
      <c r="D138" s="21">
        <v>0</v>
      </c>
      <c r="E138" s="21">
        <f t="shared" si="23"/>
        <v>250</v>
      </c>
      <c r="F138" s="21">
        <f t="shared" si="23"/>
        <v>250</v>
      </c>
      <c r="G138" s="21">
        <v>0</v>
      </c>
      <c r="H138" s="21">
        <f t="shared" si="23"/>
        <v>250</v>
      </c>
      <c r="I138" s="21">
        <f t="shared" si="23"/>
        <v>250</v>
      </c>
      <c r="J138" s="21">
        <v>0</v>
      </c>
      <c r="K138" s="21">
        <f t="shared" si="23"/>
        <v>250</v>
      </c>
    </row>
    <row r="139" spans="1:11" ht="93.75" customHeight="1">
      <c r="A139" s="1" t="s">
        <v>261</v>
      </c>
      <c r="B139" s="7" t="s">
        <v>106</v>
      </c>
      <c r="C139" s="21">
        <v>250</v>
      </c>
      <c r="D139" s="21">
        <v>0</v>
      </c>
      <c r="E139" s="21">
        <f>C139+D139</f>
        <v>250</v>
      </c>
      <c r="F139" s="21">
        <v>250</v>
      </c>
      <c r="G139" s="21">
        <v>0</v>
      </c>
      <c r="H139" s="21">
        <v>250</v>
      </c>
      <c r="I139" s="21">
        <v>250</v>
      </c>
      <c r="J139" s="21">
        <v>0</v>
      </c>
      <c r="K139" s="21">
        <v>250</v>
      </c>
    </row>
    <row r="140" spans="1:11" ht="73.5" customHeight="1">
      <c r="A140" s="71" t="s">
        <v>310</v>
      </c>
      <c r="B140" s="52" t="s">
        <v>107</v>
      </c>
      <c r="C140" s="19">
        <f aca="true" t="shared" si="24" ref="C140:K141">C141</f>
        <v>5000</v>
      </c>
      <c r="D140" s="19">
        <v>0</v>
      </c>
      <c r="E140" s="19">
        <f t="shared" si="24"/>
        <v>5000</v>
      </c>
      <c r="F140" s="19">
        <f t="shared" si="24"/>
        <v>3000</v>
      </c>
      <c r="G140" s="19">
        <v>0</v>
      </c>
      <c r="H140" s="19">
        <f t="shared" si="24"/>
        <v>3000</v>
      </c>
      <c r="I140" s="19">
        <f t="shared" si="24"/>
        <v>0</v>
      </c>
      <c r="J140" s="19">
        <v>0</v>
      </c>
      <c r="K140" s="19">
        <f t="shared" si="24"/>
        <v>0</v>
      </c>
    </row>
    <row r="141" spans="1:11" ht="77.25" customHeight="1">
      <c r="A141" s="72" t="s">
        <v>311</v>
      </c>
      <c r="B141" s="4" t="s">
        <v>107</v>
      </c>
      <c r="C141" s="21">
        <f t="shared" si="24"/>
        <v>5000</v>
      </c>
      <c r="D141" s="21">
        <v>0</v>
      </c>
      <c r="E141" s="21">
        <f t="shared" si="24"/>
        <v>5000</v>
      </c>
      <c r="F141" s="21">
        <f t="shared" si="24"/>
        <v>3000</v>
      </c>
      <c r="G141" s="21">
        <v>0</v>
      </c>
      <c r="H141" s="21">
        <f t="shared" si="24"/>
        <v>3000</v>
      </c>
      <c r="I141" s="21">
        <f t="shared" si="24"/>
        <v>0</v>
      </c>
      <c r="J141" s="21">
        <v>0</v>
      </c>
      <c r="K141" s="21">
        <f t="shared" si="24"/>
        <v>0</v>
      </c>
    </row>
    <row r="142" spans="1:11" ht="156.75" customHeight="1">
      <c r="A142" s="72" t="s">
        <v>309</v>
      </c>
      <c r="B142" s="4" t="s">
        <v>308</v>
      </c>
      <c r="C142" s="21">
        <v>5000</v>
      </c>
      <c r="D142" s="21">
        <v>0</v>
      </c>
      <c r="E142" s="21">
        <f>C142+D142</f>
        <v>5000</v>
      </c>
      <c r="F142" s="21">
        <v>3000</v>
      </c>
      <c r="G142" s="21">
        <v>0</v>
      </c>
      <c r="H142" s="21">
        <v>3000</v>
      </c>
      <c r="I142" s="21">
        <v>0</v>
      </c>
      <c r="J142" s="21">
        <v>0</v>
      </c>
      <c r="K142" s="21">
        <v>0</v>
      </c>
    </row>
    <row r="143" spans="1:11" ht="25.5" customHeight="1">
      <c r="A143" s="11" t="s">
        <v>216</v>
      </c>
      <c r="B143" s="12" t="s">
        <v>217</v>
      </c>
      <c r="C143" s="20">
        <f>C144+C206</f>
        <v>208714032.92000002</v>
      </c>
      <c r="D143" s="20">
        <f>D144+D206</f>
        <v>687428.6</v>
      </c>
      <c r="E143" s="20">
        <f>E144+E206</f>
        <v>209401461.51999998</v>
      </c>
      <c r="F143" s="20">
        <f aca="true" t="shared" si="25" ref="F143:K143">F144</f>
        <v>150773920.71</v>
      </c>
      <c r="G143" s="20">
        <f t="shared" si="25"/>
        <v>-419919.5</v>
      </c>
      <c r="H143" s="20">
        <f t="shared" si="25"/>
        <v>150354001.21</v>
      </c>
      <c r="I143" s="20">
        <f t="shared" si="25"/>
        <v>140124530.8</v>
      </c>
      <c r="J143" s="20">
        <f t="shared" si="25"/>
        <v>-351419</v>
      </c>
      <c r="K143" s="20">
        <f t="shared" si="25"/>
        <v>139773111.8</v>
      </c>
    </row>
    <row r="144" spans="1:11" ht="39.75" customHeight="1">
      <c r="A144" s="11" t="s">
        <v>218</v>
      </c>
      <c r="B144" s="12" t="s">
        <v>219</v>
      </c>
      <c r="C144" s="20">
        <f>C145+C152+C180+C193+C203</f>
        <v>209089410.99</v>
      </c>
      <c r="D144" s="20">
        <f>D145+D152+D180+D193+D203</f>
        <v>687428.6</v>
      </c>
      <c r="E144" s="20">
        <f>E145+E152+E180+E193+E203</f>
        <v>209776839.58999997</v>
      </c>
      <c r="F144" s="20">
        <f aca="true" t="shared" si="26" ref="F144:K144">F148+F152+F180+F193</f>
        <v>150773920.71</v>
      </c>
      <c r="G144" s="20">
        <f t="shared" si="26"/>
        <v>-419919.5</v>
      </c>
      <c r="H144" s="20">
        <f t="shared" si="26"/>
        <v>150354001.21</v>
      </c>
      <c r="I144" s="20">
        <f t="shared" si="26"/>
        <v>140124530.8</v>
      </c>
      <c r="J144" s="20">
        <f t="shared" si="26"/>
        <v>-351419</v>
      </c>
      <c r="K144" s="20">
        <f t="shared" si="26"/>
        <v>139773111.8</v>
      </c>
    </row>
    <row r="145" spans="1:11" ht="37.5" customHeight="1">
      <c r="A145" s="73" t="s">
        <v>57</v>
      </c>
      <c r="B145" s="12" t="s">
        <v>36</v>
      </c>
      <c r="C145" s="20">
        <f>C146+C149</f>
        <v>86976203.28999999</v>
      </c>
      <c r="D145" s="20">
        <f>D146+D149</f>
        <v>0</v>
      </c>
      <c r="E145" s="20">
        <f>E146+E149</f>
        <v>86976203.28999999</v>
      </c>
      <c r="F145" s="20">
        <f aca="true" t="shared" si="27" ref="F145:K145">F148+F151</f>
        <v>59056200</v>
      </c>
      <c r="G145" s="20">
        <f t="shared" si="27"/>
        <v>0</v>
      </c>
      <c r="H145" s="20">
        <f t="shared" si="27"/>
        <v>59056200</v>
      </c>
      <c r="I145" s="20">
        <f t="shared" si="27"/>
        <v>53269600</v>
      </c>
      <c r="J145" s="20">
        <f t="shared" si="27"/>
        <v>0</v>
      </c>
      <c r="K145" s="20">
        <f t="shared" si="27"/>
        <v>53269600</v>
      </c>
    </row>
    <row r="146" spans="1:11" ht="24.75" customHeight="1">
      <c r="A146" s="38" t="s">
        <v>266</v>
      </c>
      <c r="B146" s="39" t="s">
        <v>146</v>
      </c>
      <c r="C146" s="31">
        <f aca="true" t="shared" si="28" ref="C146:K147">C147</f>
        <v>73309700</v>
      </c>
      <c r="D146" s="31">
        <f>D147</f>
        <v>0</v>
      </c>
      <c r="E146" s="31">
        <f t="shared" si="28"/>
        <v>73309700</v>
      </c>
      <c r="F146" s="31">
        <f t="shared" si="28"/>
        <v>59056200</v>
      </c>
      <c r="G146" s="31">
        <f t="shared" si="28"/>
        <v>0</v>
      </c>
      <c r="H146" s="31">
        <f t="shared" si="28"/>
        <v>59056200</v>
      </c>
      <c r="I146" s="31">
        <f t="shared" si="28"/>
        <v>53269600</v>
      </c>
      <c r="J146" s="31">
        <f t="shared" si="28"/>
        <v>0</v>
      </c>
      <c r="K146" s="31">
        <f t="shared" si="28"/>
        <v>53269600</v>
      </c>
    </row>
    <row r="147" spans="1:11" ht="36" customHeight="1">
      <c r="A147" s="25" t="s">
        <v>145</v>
      </c>
      <c r="B147" s="26" t="s">
        <v>220</v>
      </c>
      <c r="C147" s="23">
        <f t="shared" si="28"/>
        <v>73309700</v>
      </c>
      <c r="D147" s="23">
        <f>D148</f>
        <v>0</v>
      </c>
      <c r="E147" s="23">
        <f t="shared" si="28"/>
        <v>73309700</v>
      </c>
      <c r="F147" s="23">
        <f t="shared" si="28"/>
        <v>59056200</v>
      </c>
      <c r="G147" s="23">
        <f>G148</f>
        <v>0</v>
      </c>
      <c r="H147" s="23">
        <f t="shared" si="28"/>
        <v>59056200</v>
      </c>
      <c r="I147" s="23">
        <f t="shared" si="28"/>
        <v>53269600</v>
      </c>
      <c r="J147" s="23">
        <f>J148</f>
        <v>0</v>
      </c>
      <c r="K147" s="23">
        <f t="shared" si="28"/>
        <v>53269600</v>
      </c>
    </row>
    <row r="148" spans="1:11" ht="38.25" customHeight="1">
      <c r="A148" s="25" t="s">
        <v>58</v>
      </c>
      <c r="B148" s="26" t="s">
        <v>220</v>
      </c>
      <c r="C148" s="23">
        <v>73309700</v>
      </c>
      <c r="D148" s="23">
        <v>0</v>
      </c>
      <c r="E148" s="23">
        <f>C148+D148</f>
        <v>73309700</v>
      </c>
      <c r="F148" s="23">
        <v>59056200</v>
      </c>
      <c r="G148" s="23">
        <v>0</v>
      </c>
      <c r="H148" s="23">
        <f>F148+G148</f>
        <v>59056200</v>
      </c>
      <c r="I148" s="23">
        <v>53269600</v>
      </c>
      <c r="J148" s="23">
        <v>0</v>
      </c>
      <c r="K148" s="23">
        <f>I148+J148</f>
        <v>53269600</v>
      </c>
    </row>
    <row r="149" spans="1:11" ht="36.75" customHeight="1">
      <c r="A149" s="38" t="s">
        <v>148</v>
      </c>
      <c r="B149" s="51" t="s">
        <v>149</v>
      </c>
      <c r="C149" s="31">
        <f aca="true" t="shared" si="29" ref="C149:E150">C150</f>
        <v>13666503.29</v>
      </c>
      <c r="D149" s="31">
        <f t="shared" si="29"/>
        <v>0</v>
      </c>
      <c r="E149" s="31">
        <f t="shared" si="29"/>
        <v>13666503.29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</row>
    <row r="150" spans="1:11" ht="37.5" customHeight="1">
      <c r="A150" s="25" t="s">
        <v>147</v>
      </c>
      <c r="B150" s="26" t="s">
        <v>241</v>
      </c>
      <c r="C150" s="23">
        <f t="shared" si="29"/>
        <v>13666503.29</v>
      </c>
      <c r="D150" s="23">
        <f t="shared" si="29"/>
        <v>0</v>
      </c>
      <c r="E150" s="23">
        <f t="shared" si="29"/>
        <v>13666503.29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</row>
    <row r="151" spans="1:11" ht="38.25" customHeight="1">
      <c r="A151" s="25" t="s">
        <v>117</v>
      </c>
      <c r="B151" s="26" t="s">
        <v>241</v>
      </c>
      <c r="C151" s="23">
        <v>13666503.29</v>
      </c>
      <c r="D151" s="23">
        <v>0</v>
      </c>
      <c r="E151" s="23">
        <f>C151+D151</f>
        <v>13666503.29</v>
      </c>
      <c r="F151" s="23">
        <v>0</v>
      </c>
      <c r="G151" s="23"/>
      <c r="H151" s="23">
        <v>0</v>
      </c>
      <c r="I151" s="23">
        <v>0</v>
      </c>
      <c r="J151" s="23">
        <v>0</v>
      </c>
      <c r="K151" s="23">
        <v>0</v>
      </c>
    </row>
    <row r="152" spans="1:11" ht="42.75" customHeight="1">
      <c r="A152" s="11" t="s">
        <v>59</v>
      </c>
      <c r="B152" s="12" t="s">
        <v>37</v>
      </c>
      <c r="C152" s="20">
        <f>C156+C162+C165+C168+C177+C171+C155+C174</f>
        <v>29552748.860000003</v>
      </c>
      <c r="D152" s="20">
        <f>D156+D162+D165+D168+D177+D171+D155+D174</f>
        <v>447428.6</v>
      </c>
      <c r="E152" s="20">
        <f>E156+E162+E165+E168+E177+E171+E155+E174</f>
        <v>30000177.46</v>
      </c>
      <c r="F152" s="20">
        <f>F162+F165+F168+F177+F159+F174</f>
        <v>6570178.43</v>
      </c>
      <c r="G152" s="20">
        <f>G162+G165+G168+G177+G159+G174</f>
        <v>41670</v>
      </c>
      <c r="H152" s="20">
        <f>H162+H165+H168+H177+H159+H174</f>
        <v>6611848.43</v>
      </c>
      <c r="I152" s="20">
        <f>I162+I165+I168+I177+I174</f>
        <v>4315537.5</v>
      </c>
      <c r="J152" s="20">
        <f>J162+J165+J168+J177+J174</f>
        <v>41133</v>
      </c>
      <c r="K152" s="20">
        <f>K162+K165+K168+K177+K174</f>
        <v>4356670.5</v>
      </c>
    </row>
    <row r="153" spans="1:11" ht="42.75" customHeight="1">
      <c r="A153" s="38" t="s">
        <v>346</v>
      </c>
      <c r="B153" s="39" t="s">
        <v>347</v>
      </c>
      <c r="C153" s="31">
        <f aca="true" t="shared" si="30" ref="C153:E154">C154</f>
        <v>2160266.84</v>
      </c>
      <c r="D153" s="31">
        <f t="shared" si="30"/>
        <v>349766.29</v>
      </c>
      <c r="E153" s="31">
        <f t="shared" si="30"/>
        <v>2510033.13</v>
      </c>
      <c r="F153" s="31" t="s">
        <v>348</v>
      </c>
      <c r="G153" s="31" t="s">
        <v>348</v>
      </c>
      <c r="H153" s="31" t="s">
        <v>348</v>
      </c>
      <c r="I153" s="31" t="s">
        <v>348</v>
      </c>
      <c r="J153" s="31" t="s">
        <v>348</v>
      </c>
      <c r="K153" s="31" t="s">
        <v>348</v>
      </c>
    </row>
    <row r="154" spans="1:11" ht="42.75" customHeight="1">
      <c r="A154" s="38" t="s">
        <v>0</v>
      </c>
      <c r="B154" s="26" t="s">
        <v>1</v>
      </c>
      <c r="C154" s="23">
        <f t="shared" si="30"/>
        <v>2160266.84</v>
      </c>
      <c r="D154" s="23">
        <f t="shared" si="30"/>
        <v>349766.29</v>
      </c>
      <c r="E154" s="23">
        <f t="shared" si="30"/>
        <v>2510033.13</v>
      </c>
      <c r="F154" s="31" t="s">
        <v>348</v>
      </c>
      <c r="G154" s="31" t="s">
        <v>348</v>
      </c>
      <c r="H154" s="31"/>
      <c r="I154" s="31" t="s">
        <v>348</v>
      </c>
      <c r="J154" s="31" t="s">
        <v>348</v>
      </c>
      <c r="K154" s="31" t="s">
        <v>348</v>
      </c>
    </row>
    <row r="155" spans="1:11" ht="41.25" customHeight="1">
      <c r="A155" s="38" t="s">
        <v>2</v>
      </c>
      <c r="B155" s="26" t="s">
        <v>1</v>
      </c>
      <c r="C155" s="23">
        <v>2160266.84</v>
      </c>
      <c r="D155" s="23">
        <v>349766.29</v>
      </c>
      <c r="E155" s="23">
        <f>C155+D155</f>
        <v>2510033.13</v>
      </c>
      <c r="F155" s="31" t="s">
        <v>348</v>
      </c>
      <c r="G155" s="31" t="s">
        <v>348</v>
      </c>
      <c r="H155" s="31" t="s">
        <v>348</v>
      </c>
      <c r="I155" s="31" t="s">
        <v>348</v>
      </c>
      <c r="J155" s="31" t="s">
        <v>348</v>
      </c>
      <c r="K155" s="31" t="s">
        <v>348</v>
      </c>
    </row>
    <row r="156" spans="1:11" ht="91.5" customHeight="1">
      <c r="A156" s="38" t="s">
        <v>251</v>
      </c>
      <c r="B156" s="43" t="s">
        <v>110</v>
      </c>
      <c r="C156" s="31">
        <f>C157</f>
        <v>6123759.49</v>
      </c>
      <c r="D156" s="31">
        <v>0</v>
      </c>
      <c r="E156" s="31">
        <f>E157</f>
        <v>6123759.49</v>
      </c>
      <c r="F156" s="31">
        <f>F157</f>
        <v>0</v>
      </c>
      <c r="G156" s="31">
        <v>0</v>
      </c>
      <c r="H156" s="31">
        <f>H157</f>
        <v>0</v>
      </c>
      <c r="I156" s="31">
        <f>I157</f>
        <v>0</v>
      </c>
      <c r="J156" s="31">
        <v>0</v>
      </c>
      <c r="K156" s="31">
        <f>K157</f>
        <v>0</v>
      </c>
    </row>
    <row r="157" spans="1:11" ht="81" customHeight="1">
      <c r="A157" s="25" t="s">
        <v>150</v>
      </c>
      <c r="B157" s="35" t="s">
        <v>108</v>
      </c>
      <c r="C157" s="23">
        <f>C158</f>
        <v>6123759.49</v>
      </c>
      <c r="D157" s="23">
        <v>0</v>
      </c>
      <c r="E157" s="23">
        <f>E158</f>
        <v>6123759.49</v>
      </c>
      <c r="F157" s="23">
        <f>F158</f>
        <v>0</v>
      </c>
      <c r="G157" s="23">
        <v>0</v>
      </c>
      <c r="H157" s="23">
        <f>H158</f>
        <v>0</v>
      </c>
      <c r="I157" s="23">
        <f>I158</f>
        <v>0</v>
      </c>
      <c r="J157" s="23">
        <v>0</v>
      </c>
      <c r="K157" s="23">
        <f>K158</f>
        <v>0</v>
      </c>
    </row>
    <row r="158" spans="1:11" ht="91.5" customHeight="1">
      <c r="A158" s="25" t="s">
        <v>250</v>
      </c>
      <c r="B158" s="35" t="s">
        <v>108</v>
      </c>
      <c r="C158" s="23">
        <v>6123759.49</v>
      </c>
      <c r="D158" s="23">
        <v>0</v>
      </c>
      <c r="E158" s="23">
        <f>C158+D158</f>
        <v>6123759.49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</row>
    <row r="159" spans="1:11" ht="61.5" customHeight="1">
      <c r="A159" s="38" t="s">
        <v>328</v>
      </c>
      <c r="B159" s="52" t="s">
        <v>327</v>
      </c>
      <c r="C159" s="31">
        <f>C160</f>
        <v>0</v>
      </c>
      <c r="D159" s="31">
        <v>0</v>
      </c>
      <c r="E159" s="31">
        <f aca="true" t="shared" si="31" ref="E159:I160">E160</f>
        <v>0</v>
      </c>
      <c r="F159" s="31">
        <f t="shared" si="31"/>
        <v>2363292.93</v>
      </c>
      <c r="G159" s="31">
        <f t="shared" si="31"/>
        <v>0</v>
      </c>
      <c r="H159" s="31">
        <f t="shared" si="31"/>
        <v>2363292.93</v>
      </c>
      <c r="I159" s="31">
        <f t="shared" si="31"/>
        <v>0</v>
      </c>
      <c r="J159" s="31">
        <v>0</v>
      </c>
      <c r="K159" s="31">
        <v>0</v>
      </c>
    </row>
    <row r="160" spans="1:11" ht="61.5" customHeight="1">
      <c r="A160" s="25" t="s">
        <v>329</v>
      </c>
      <c r="B160" s="4" t="s">
        <v>122</v>
      </c>
      <c r="C160" s="23">
        <f>C161</f>
        <v>0</v>
      </c>
      <c r="D160" s="23">
        <v>0</v>
      </c>
      <c r="E160" s="23">
        <f t="shared" si="31"/>
        <v>0</v>
      </c>
      <c r="F160" s="23">
        <f t="shared" si="31"/>
        <v>2363292.93</v>
      </c>
      <c r="G160" s="23">
        <f t="shared" si="31"/>
        <v>0</v>
      </c>
      <c r="H160" s="23">
        <f t="shared" si="31"/>
        <v>2363292.93</v>
      </c>
      <c r="I160" s="23">
        <f t="shared" si="31"/>
        <v>0</v>
      </c>
      <c r="J160" s="23">
        <v>0</v>
      </c>
      <c r="K160" s="23">
        <f>K161</f>
        <v>0</v>
      </c>
    </row>
    <row r="161" spans="1:11" ht="62.25" customHeight="1">
      <c r="A161" s="25" t="s">
        <v>330</v>
      </c>
      <c r="B161" s="4" t="s">
        <v>122</v>
      </c>
      <c r="C161" s="23">
        <v>0</v>
      </c>
      <c r="D161" s="23">
        <v>0</v>
      </c>
      <c r="E161" s="23">
        <v>0</v>
      </c>
      <c r="F161" s="23">
        <v>2363292.93</v>
      </c>
      <c r="G161" s="23">
        <v>0</v>
      </c>
      <c r="H161" s="23">
        <f>F161+G161</f>
        <v>2363292.93</v>
      </c>
      <c r="I161" s="23">
        <v>0</v>
      </c>
      <c r="J161" s="23">
        <v>0</v>
      </c>
      <c r="K161" s="23">
        <v>0</v>
      </c>
    </row>
    <row r="162" spans="1:11" ht="0.75" customHeight="1">
      <c r="A162" s="38" t="s">
        <v>318</v>
      </c>
      <c r="B162" s="52" t="s">
        <v>317</v>
      </c>
      <c r="C162" s="31">
        <f aca="true" t="shared" si="32" ref="C162:G163">C163</f>
        <v>0</v>
      </c>
      <c r="D162" s="31">
        <f t="shared" si="32"/>
        <v>0</v>
      </c>
      <c r="E162" s="31">
        <f t="shared" si="32"/>
        <v>0</v>
      </c>
      <c r="F162" s="31">
        <f t="shared" si="32"/>
        <v>0</v>
      </c>
      <c r="G162" s="31">
        <f t="shared" si="32"/>
        <v>0</v>
      </c>
      <c r="H162" s="31">
        <f>H163</f>
        <v>0</v>
      </c>
      <c r="I162" s="31">
        <f>I163</f>
        <v>0</v>
      </c>
      <c r="J162" s="31">
        <v>0</v>
      </c>
      <c r="K162" s="31">
        <f>K163</f>
        <v>0</v>
      </c>
    </row>
    <row r="163" spans="1:11" ht="56.25" customHeight="1" hidden="1">
      <c r="A163" s="25" t="s">
        <v>320</v>
      </c>
      <c r="B163" s="4" t="s">
        <v>319</v>
      </c>
      <c r="C163" s="23">
        <f t="shared" si="32"/>
        <v>0</v>
      </c>
      <c r="D163" s="23">
        <f t="shared" si="32"/>
        <v>0</v>
      </c>
      <c r="E163" s="23">
        <f t="shared" si="32"/>
        <v>0</v>
      </c>
      <c r="F163" s="23">
        <f t="shared" si="32"/>
        <v>0</v>
      </c>
      <c r="G163" s="23">
        <f>G164</f>
        <v>0</v>
      </c>
      <c r="H163" s="23">
        <f>H164</f>
        <v>0</v>
      </c>
      <c r="I163" s="23">
        <f>I164</f>
        <v>0</v>
      </c>
      <c r="J163" s="23">
        <v>0</v>
      </c>
      <c r="K163" s="23">
        <f>K164</f>
        <v>0</v>
      </c>
    </row>
    <row r="164" spans="1:11" ht="56.25" customHeight="1" hidden="1">
      <c r="A164" s="25" t="s">
        <v>321</v>
      </c>
      <c r="B164" s="4" t="s">
        <v>319</v>
      </c>
      <c r="C164" s="23">
        <v>0</v>
      </c>
      <c r="D164" s="23">
        <v>0</v>
      </c>
      <c r="E164" s="23">
        <f>C164+D164</f>
        <v>0</v>
      </c>
      <c r="F164" s="23">
        <v>0</v>
      </c>
      <c r="G164" s="23">
        <v>0</v>
      </c>
      <c r="H164" s="23">
        <f>F164+G164</f>
        <v>0</v>
      </c>
      <c r="I164" s="23">
        <v>0</v>
      </c>
      <c r="J164" s="23">
        <v>0</v>
      </c>
      <c r="K164" s="23">
        <v>0</v>
      </c>
    </row>
    <row r="165" spans="1:11" ht="56.25" customHeight="1" hidden="1">
      <c r="A165" s="38" t="s">
        <v>323</v>
      </c>
      <c r="B165" s="52" t="s">
        <v>322</v>
      </c>
      <c r="C165" s="31">
        <f aca="true" t="shared" si="33" ref="C165:G166">C166</f>
        <v>0</v>
      </c>
      <c r="D165" s="31">
        <f t="shared" si="33"/>
        <v>0</v>
      </c>
      <c r="E165" s="31">
        <f t="shared" si="33"/>
        <v>0</v>
      </c>
      <c r="F165" s="31">
        <f t="shared" si="33"/>
        <v>0</v>
      </c>
      <c r="G165" s="31">
        <f t="shared" si="33"/>
        <v>0</v>
      </c>
      <c r="H165" s="31">
        <f>H166</f>
        <v>0</v>
      </c>
      <c r="I165" s="31">
        <f>I166</f>
        <v>0</v>
      </c>
      <c r="J165" s="31">
        <v>0</v>
      </c>
      <c r="K165" s="31">
        <f>K166</f>
        <v>0</v>
      </c>
    </row>
    <row r="166" spans="1:11" ht="56.25" customHeight="1" hidden="1">
      <c r="A166" s="25" t="s">
        <v>325</v>
      </c>
      <c r="B166" s="53" t="s">
        <v>324</v>
      </c>
      <c r="C166" s="23">
        <f t="shared" si="33"/>
        <v>0</v>
      </c>
      <c r="D166" s="23">
        <f t="shared" si="33"/>
        <v>0</v>
      </c>
      <c r="E166" s="23">
        <f t="shared" si="33"/>
        <v>0</v>
      </c>
      <c r="F166" s="23">
        <f t="shared" si="33"/>
        <v>0</v>
      </c>
      <c r="G166" s="23">
        <f>G167</f>
        <v>0</v>
      </c>
      <c r="H166" s="23">
        <f>H167</f>
        <v>0</v>
      </c>
      <c r="I166" s="23">
        <f>I167</f>
        <v>0</v>
      </c>
      <c r="J166" s="23">
        <v>0</v>
      </c>
      <c r="K166" s="23">
        <f>K167</f>
        <v>0</v>
      </c>
    </row>
    <row r="167" spans="1:11" ht="53.25" customHeight="1" hidden="1">
      <c r="A167" s="25" t="s">
        <v>326</v>
      </c>
      <c r="B167" s="53" t="s">
        <v>324</v>
      </c>
      <c r="C167" s="23">
        <v>0</v>
      </c>
      <c r="D167" s="23">
        <v>0</v>
      </c>
      <c r="E167" s="23">
        <f>C167+D167</f>
        <v>0</v>
      </c>
      <c r="F167" s="23">
        <v>0</v>
      </c>
      <c r="G167" s="23">
        <v>0</v>
      </c>
      <c r="H167" s="23">
        <f>G167+F167</f>
        <v>0</v>
      </c>
      <c r="I167" s="23">
        <v>0</v>
      </c>
      <c r="J167" s="23">
        <v>0</v>
      </c>
      <c r="K167" s="23">
        <v>0</v>
      </c>
    </row>
    <row r="168" spans="1:11" ht="54.75" customHeight="1">
      <c r="A168" s="38" t="s">
        <v>313</v>
      </c>
      <c r="B168" s="52" t="s">
        <v>312</v>
      </c>
      <c r="C168" s="31">
        <f aca="true" t="shared" si="34" ref="C168:K175">C169</f>
        <v>3719559.5</v>
      </c>
      <c r="D168" s="31">
        <f t="shared" si="34"/>
        <v>0</v>
      </c>
      <c r="E168" s="31">
        <f t="shared" si="34"/>
        <v>3719559.5</v>
      </c>
      <c r="F168" s="31">
        <f t="shared" si="34"/>
        <v>3868365.5</v>
      </c>
      <c r="G168" s="31">
        <f t="shared" si="34"/>
        <v>0</v>
      </c>
      <c r="H168" s="31">
        <f aca="true" t="shared" si="35" ref="H168:K169">H169</f>
        <v>3868365.5</v>
      </c>
      <c r="I168" s="31">
        <f t="shared" si="35"/>
        <v>3977017.5</v>
      </c>
      <c r="J168" s="31">
        <f t="shared" si="35"/>
        <v>0</v>
      </c>
      <c r="K168" s="31">
        <f>I168+J168</f>
        <v>3977017.5</v>
      </c>
    </row>
    <row r="169" spans="1:11" ht="54" customHeight="1">
      <c r="A169" s="25" t="s">
        <v>315</v>
      </c>
      <c r="B169" s="4" t="s">
        <v>314</v>
      </c>
      <c r="C169" s="23">
        <f t="shared" si="34"/>
        <v>3719559.5</v>
      </c>
      <c r="D169" s="23">
        <f t="shared" si="34"/>
        <v>0</v>
      </c>
      <c r="E169" s="23">
        <f t="shared" si="34"/>
        <v>3719559.5</v>
      </c>
      <c r="F169" s="23">
        <f t="shared" si="34"/>
        <v>3868365.5</v>
      </c>
      <c r="G169" s="23">
        <f>G170</f>
        <v>0</v>
      </c>
      <c r="H169" s="23">
        <f t="shared" si="35"/>
        <v>3868365.5</v>
      </c>
      <c r="I169" s="23">
        <f t="shared" si="35"/>
        <v>3977017.5</v>
      </c>
      <c r="J169" s="23">
        <f t="shared" si="35"/>
        <v>0</v>
      </c>
      <c r="K169" s="23">
        <f t="shared" si="35"/>
        <v>3977017.5</v>
      </c>
    </row>
    <row r="170" spans="1:11" ht="59.25" customHeight="1">
      <c r="A170" s="25" t="s">
        <v>316</v>
      </c>
      <c r="B170" s="4" t="s">
        <v>314</v>
      </c>
      <c r="C170" s="23">
        <v>3719559.5</v>
      </c>
      <c r="D170" s="23">
        <v>0</v>
      </c>
      <c r="E170" s="23">
        <f>C170+D170</f>
        <v>3719559.5</v>
      </c>
      <c r="F170" s="23">
        <v>3868365.5</v>
      </c>
      <c r="G170" s="23">
        <v>0</v>
      </c>
      <c r="H170" s="23">
        <f>F170+G170</f>
        <v>3868365.5</v>
      </c>
      <c r="I170" s="23">
        <v>3977017.5</v>
      </c>
      <c r="J170" s="23">
        <v>0</v>
      </c>
      <c r="K170" s="23">
        <f>I170+J170</f>
        <v>3977017.5</v>
      </c>
    </row>
    <row r="171" spans="1:11" ht="45" customHeight="1">
      <c r="A171" s="38" t="s">
        <v>17</v>
      </c>
      <c r="B171" s="42" t="s">
        <v>344</v>
      </c>
      <c r="C171" s="31">
        <f t="shared" si="34"/>
        <v>1850104.21</v>
      </c>
      <c r="D171" s="31">
        <f t="shared" si="34"/>
        <v>0</v>
      </c>
      <c r="E171" s="31">
        <f t="shared" si="34"/>
        <v>1850104.21</v>
      </c>
      <c r="F171" s="31">
        <f t="shared" si="34"/>
        <v>0</v>
      </c>
      <c r="G171" s="31">
        <f t="shared" si="34"/>
        <v>0</v>
      </c>
      <c r="H171" s="31">
        <f t="shared" si="34"/>
        <v>0</v>
      </c>
      <c r="I171" s="31">
        <f t="shared" si="34"/>
        <v>0</v>
      </c>
      <c r="J171" s="31">
        <f t="shared" si="34"/>
        <v>0</v>
      </c>
      <c r="K171" s="31">
        <f t="shared" si="34"/>
        <v>0</v>
      </c>
    </row>
    <row r="172" spans="1:11" ht="41.25" customHeight="1">
      <c r="A172" s="63" t="s">
        <v>15</v>
      </c>
      <c r="B172" s="4" t="s">
        <v>345</v>
      </c>
      <c r="C172" s="23">
        <f t="shared" si="34"/>
        <v>1850104.21</v>
      </c>
      <c r="D172" s="23">
        <f t="shared" si="34"/>
        <v>0</v>
      </c>
      <c r="E172" s="23">
        <f t="shared" si="34"/>
        <v>1850104.21</v>
      </c>
      <c r="F172" s="23">
        <f t="shared" si="34"/>
        <v>0</v>
      </c>
      <c r="G172" s="23">
        <f t="shared" si="34"/>
        <v>0</v>
      </c>
      <c r="H172" s="23">
        <f t="shared" si="34"/>
        <v>0</v>
      </c>
      <c r="I172" s="23">
        <f t="shared" si="34"/>
        <v>0</v>
      </c>
      <c r="J172" s="23">
        <f t="shared" si="34"/>
        <v>0</v>
      </c>
      <c r="K172" s="23">
        <f t="shared" si="34"/>
        <v>0</v>
      </c>
    </row>
    <row r="173" spans="1:11" ht="44.25" customHeight="1">
      <c r="A173" s="63" t="s">
        <v>18</v>
      </c>
      <c r="B173" s="4" t="s">
        <v>345</v>
      </c>
      <c r="C173" s="23">
        <v>1850104.21</v>
      </c>
      <c r="D173" s="23">
        <v>0</v>
      </c>
      <c r="E173" s="23">
        <f>C173+D173</f>
        <v>1850104.21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</row>
    <row r="174" spans="1:11" s="3" customFormat="1" ht="24" customHeight="1">
      <c r="A174" s="58" t="s">
        <v>13</v>
      </c>
      <c r="B174" s="67" t="s">
        <v>14</v>
      </c>
      <c r="C174" s="31">
        <f t="shared" si="34"/>
        <v>0</v>
      </c>
      <c r="D174" s="31">
        <f t="shared" si="34"/>
        <v>45964</v>
      </c>
      <c r="E174" s="31">
        <f t="shared" si="34"/>
        <v>45964</v>
      </c>
      <c r="F174" s="31">
        <f t="shared" si="34"/>
        <v>0</v>
      </c>
      <c r="G174" s="31">
        <f t="shared" si="34"/>
        <v>41670</v>
      </c>
      <c r="H174" s="31">
        <f t="shared" si="34"/>
        <v>41670</v>
      </c>
      <c r="I174" s="31">
        <f t="shared" si="34"/>
        <v>0</v>
      </c>
      <c r="J174" s="31">
        <f t="shared" si="34"/>
        <v>41133</v>
      </c>
      <c r="K174" s="31">
        <f t="shared" si="34"/>
        <v>41133</v>
      </c>
    </row>
    <row r="175" spans="1:11" ht="43.5" customHeight="1">
      <c r="A175" s="63" t="s">
        <v>11</v>
      </c>
      <c r="B175" s="5" t="s">
        <v>10</v>
      </c>
      <c r="C175" s="23">
        <f t="shared" si="34"/>
        <v>0</v>
      </c>
      <c r="D175" s="23">
        <f t="shared" si="34"/>
        <v>45964</v>
      </c>
      <c r="E175" s="23">
        <f t="shared" si="34"/>
        <v>45964</v>
      </c>
      <c r="F175" s="23">
        <f t="shared" si="34"/>
        <v>0</v>
      </c>
      <c r="G175" s="23">
        <f t="shared" si="34"/>
        <v>41670</v>
      </c>
      <c r="H175" s="23">
        <f t="shared" si="34"/>
        <v>41670</v>
      </c>
      <c r="I175" s="23">
        <f t="shared" si="34"/>
        <v>0</v>
      </c>
      <c r="J175" s="23">
        <f t="shared" si="34"/>
        <v>41133</v>
      </c>
      <c r="K175" s="23">
        <f t="shared" si="34"/>
        <v>41133</v>
      </c>
    </row>
    <row r="176" spans="1:11" ht="44.25" customHeight="1">
      <c r="A176" s="63" t="s">
        <v>12</v>
      </c>
      <c r="B176" s="4" t="s">
        <v>10</v>
      </c>
      <c r="C176" s="23">
        <v>0</v>
      </c>
      <c r="D176" s="23">
        <v>45964</v>
      </c>
      <c r="E176" s="23">
        <f>C176+D176</f>
        <v>45964</v>
      </c>
      <c r="F176" s="23">
        <v>0</v>
      </c>
      <c r="G176" s="23">
        <v>41670</v>
      </c>
      <c r="H176" s="23">
        <f>F176+G176</f>
        <v>41670</v>
      </c>
      <c r="I176" s="23">
        <v>0</v>
      </c>
      <c r="J176" s="23">
        <v>41133</v>
      </c>
      <c r="K176" s="23">
        <f>I176+J176</f>
        <v>41133</v>
      </c>
    </row>
    <row r="177" spans="1:11" ht="20.25" customHeight="1">
      <c r="A177" s="38" t="s">
        <v>252</v>
      </c>
      <c r="B177" s="39" t="s">
        <v>267</v>
      </c>
      <c r="C177" s="31">
        <f aca="true" t="shared" si="36" ref="C177:K178">C178</f>
        <v>15699058.82</v>
      </c>
      <c r="D177" s="31">
        <f>D178</f>
        <v>51698.31</v>
      </c>
      <c r="E177" s="31">
        <f t="shared" si="36"/>
        <v>15750757.13</v>
      </c>
      <c r="F177" s="31">
        <f t="shared" si="36"/>
        <v>338520</v>
      </c>
      <c r="G177" s="31">
        <f t="shared" si="36"/>
        <v>0</v>
      </c>
      <c r="H177" s="31">
        <f t="shared" si="36"/>
        <v>338520</v>
      </c>
      <c r="I177" s="31">
        <f t="shared" si="36"/>
        <v>338520</v>
      </c>
      <c r="J177" s="31">
        <f t="shared" si="36"/>
        <v>0</v>
      </c>
      <c r="K177" s="31">
        <f t="shared" si="36"/>
        <v>338520</v>
      </c>
    </row>
    <row r="178" spans="1:11" ht="19.5" customHeight="1">
      <c r="A178" s="25" t="s">
        <v>151</v>
      </c>
      <c r="B178" s="26" t="s">
        <v>225</v>
      </c>
      <c r="C178" s="23">
        <f t="shared" si="36"/>
        <v>15699058.82</v>
      </c>
      <c r="D178" s="23">
        <f>D179</f>
        <v>51698.31</v>
      </c>
      <c r="E178" s="23">
        <f t="shared" si="36"/>
        <v>15750757.13</v>
      </c>
      <c r="F178" s="23">
        <f t="shared" si="36"/>
        <v>338520</v>
      </c>
      <c r="G178" s="23">
        <f>G179</f>
        <v>0</v>
      </c>
      <c r="H178" s="23">
        <f t="shared" si="36"/>
        <v>338520</v>
      </c>
      <c r="I178" s="23">
        <f t="shared" si="36"/>
        <v>338520</v>
      </c>
      <c r="J178" s="23">
        <f>J179</f>
        <v>0</v>
      </c>
      <c r="K178" s="23">
        <f t="shared" si="36"/>
        <v>338520</v>
      </c>
    </row>
    <row r="179" spans="1:11" ht="26.25" customHeight="1">
      <c r="A179" s="1" t="s">
        <v>60</v>
      </c>
      <c r="B179" s="5" t="s">
        <v>225</v>
      </c>
      <c r="C179" s="21">
        <v>15699058.82</v>
      </c>
      <c r="D179" s="21">
        <f>-105000+156698.31</f>
        <v>51698.31</v>
      </c>
      <c r="E179" s="21">
        <f>C179+D179</f>
        <v>15750757.13</v>
      </c>
      <c r="F179" s="21">
        <v>338520</v>
      </c>
      <c r="G179" s="21">
        <v>0</v>
      </c>
      <c r="H179" s="21">
        <f>F179+G179</f>
        <v>338520</v>
      </c>
      <c r="I179" s="21">
        <v>338520</v>
      </c>
      <c r="J179" s="21">
        <v>0</v>
      </c>
      <c r="K179" s="23">
        <f>I179+J179</f>
        <v>338520</v>
      </c>
    </row>
    <row r="180" spans="1:11" ht="37.5" customHeight="1">
      <c r="A180" s="11" t="s">
        <v>61</v>
      </c>
      <c r="B180" s="12" t="s">
        <v>38</v>
      </c>
      <c r="C180" s="20">
        <f aca="true" t="shared" si="37" ref="C180:K180">C181+C184+C187+C190</f>
        <v>57120830.26</v>
      </c>
      <c r="D180" s="20">
        <f t="shared" si="37"/>
        <v>0</v>
      </c>
      <c r="E180" s="20">
        <f t="shared" si="37"/>
        <v>57120830.26</v>
      </c>
      <c r="F180" s="20">
        <f t="shared" si="37"/>
        <v>57602363.75</v>
      </c>
      <c r="G180" s="20">
        <f t="shared" si="37"/>
        <v>0</v>
      </c>
      <c r="H180" s="20">
        <f t="shared" si="37"/>
        <v>57602363.75</v>
      </c>
      <c r="I180" s="20">
        <f t="shared" si="37"/>
        <v>57602289.77</v>
      </c>
      <c r="J180" s="20">
        <f t="shared" si="37"/>
        <v>0</v>
      </c>
      <c r="K180" s="20">
        <f t="shared" si="37"/>
        <v>57602289.77</v>
      </c>
    </row>
    <row r="181" spans="1:11" ht="36" customHeight="1">
      <c r="A181" s="38" t="s">
        <v>253</v>
      </c>
      <c r="B181" s="39" t="s">
        <v>100</v>
      </c>
      <c r="C181" s="31">
        <f aca="true" t="shared" si="38" ref="C181:K182">C182</f>
        <v>2159200.26</v>
      </c>
      <c r="D181" s="31">
        <f>D182</f>
        <v>0</v>
      </c>
      <c r="E181" s="31">
        <f t="shared" si="38"/>
        <v>2159200.26</v>
      </c>
      <c r="F181" s="31">
        <f t="shared" si="38"/>
        <v>1496310.2</v>
      </c>
      <c r="G181" s="31">
        <f t="shared" si="38"/>
        <v>0</v>
      </c>
      <c r="H181" s="31">
        <f t="shared" si="38"/>
        <v>1496310.2</v>
      </c>
      <c r="I181" s="31">
        <f t="shared" si="38"/>
        <v>1496310.2</v>
      </c>
      <c r="J181" s="31">
        <f t="shared" si="38"/>
        <v>0</v>
      </c>
      <c r="K181" s="31">
        <f t="shared" si="38"/>
        <v>1496310.2</v>
      </c>
    </row>
    <row r="182" spans="1:11" ht="38.25" customHeight="1">
      <c r="A182" s="25" t="s">
        <v>152</v>
      </c>
      <c r="B182" s="26" t="s">
        <v>221</v>
      </c>
      <c r="C182" s="23">
        <f t="shared" si="38"/>
        <v>2159200.26</v>
      </c>
      <c r="D182" s="23">
        <f>D183</f>
        <v>0</v>
      </c>
      <c r="E182" s="23">
        <f t="shared" si="38"/>
        <v>2159200.26</v>
      </c>
      <c r="F182" s="23">
        <f t="shared" si="38"/>
        <v>1496310.2</v>
      </c>
      <c r="G182" s="23">
        <f>G183</f>
        <v>0</v>
      </c>
      <c r="H182" s="23">
        <f t="shared" si="38"/>
        <v>1496310.2</v>
      </c>
      <c r="I182" s="23">
        <f t="shared" si="38"/>
        <v>1496310.2</v>
      </c>
      <c r="J182" s="23">
        <f>J183</f>
        <v>0</v>
      </c>
      <c r="K182" s="23">
        <f t="shared" si="38"/>
        <v>1496310.2</v>
      </c>
    </row>
    <row r="183" spans="1:11" ht="38.25" customHeight="1">
      <c r="A183" s="25" t="s">
        <v>62</v>
      </c>
      <c r="B183" s="26" t="s">
        <v>221</v>
      </c>
      <c r="C183" s="23">
        <v>2159200.26</v>
      </c>
      <c r="D183" s="23">
        <v>0</v>
      </c>
      <c r="E183" s="23">
        <f>C183+D183</f>
        <v>2159200.26</v>
      </c>
      <c r="F183" s="23">
        <v>1496310.2</v>
      </c>
      <c r="G183" s="23">
        <v>0</v>
      </c>
      <c r="H183" s="23">
        <f>F183+G183</f>
        <v>1496310.2</v>
      </c>
      <c r="I183" s="23">
        <v>1496310.2</v>
      </c>
      <c r="J183" s="23">
        <v>0</v>
      </c>
      <c r="K183" s="23">
        <f>J183+I183</f>
        <v>1496310.2</v>
      </c>
    </row>
    <row r="184" spans="1:11" ht="57" customHeight="1">
      <c r="A184" s="40" t="s">
        <v>254</v>
      </c>
      <c r="B184" s="41" t="s">
        <v>101</v>
      </c>
      <c r="C184" s="31">
        <f aca="true" t="shared" si="39" ref="C184:K185">C185</f>
        <v>708166.8</v>
      </c>
      <c r="D184" s="31">
        <f t="shared" si="39"/>
        <v>0</v>
      </c>
      <c r="E184" s="31">
        <f t="shared" si="39"/>
        <v>708166.8</v>
      </c>
      <c r="F184" s="31">
        <f t="shared" si="39"/>
        <v>1416333.6</v>
      </c>
      <c r="G184" s="31">
        <f t="shared" si="39"/>
        <v>0</v>
      </c>
      <c r="H184" s="31">
        <f t="shared" si="39"/>
        <v>1416333.6</v>
      </c>
      <c r="I184" s="31">
        <f t="shared" si="39"/>
        <v>1416333.6</v>
      </c>
      <c r="J184" s="31">
        <f t="shared" si="39"/>
        <v>0</v>
      </c>
      <c r="K184" s="31">
        <f t="shared" si="39"/>
        <v>1416333.6</v>
      </c>
    </row>
    <row r="185" spans="1:11" ht="57.75" customHeight="1">
      <c r="A185" s="30" t="s">
        <v>153</v>
      </c>
      <c r="B185" s="26" t="s">
        <v>52</v>
      </c>
      <c r="C185" s="23">
        <f t="shared" si="39"/>
        <v>708166.8</v>
      </c>
      <c r="D185" s="23">
        <f>D186</f>
        <v>0</v>
      </c>
      <c r="E185" s="23">
        <f t="shared" si="39"/>
        <v>708166.8</v>
      </c>
      <c r="F185" s="23">
        <f t="shared" si="39"/>
        <v>1416333.6</v>
      </c>
      <c r="G185" s="23">
        <f>G186</f>
        <v>0</v>
      </c>
      <c r="H185" s="23">
        <f t="shared" si="39"/>
        <v>1416333.6</v>
      </c>
      <c r="I185" s="23">
        <f t="shared" si="39"/>
        <v>1416333.6</v>
      </c>
      <c r="J185" s="23">
        <f>J186</f>
        <v>0</v>
      </c>
      <c r="K185" s="23">
        <f t="shared" si="39"/>
        <v>1416333.6</v>
      </c>
    </row>
    <row r="186" spans="1:11" ht="55.5" customHeight="1">
      <c r="A186" s="30" t="s">
        <v>63</v>
      </c>
      <c r="B186" s="26" t="s">
        <v>52</v>
      </c>
      <c r="C186" s="23">
        <v>708166.8</v>
      </c>
      <c r="D186" s="23">
        <v>0</v>
      </c>
      <c r="E186" s="23">
        <f>C186+D186</f>
        <v>708166.8</v>
      </c>
      <c r="F186" s="23">
        <v>1416333.6</v>
      </c>
      <c r="G186" s="23">
        <v>0</v>
      </c>
      <c r="H186" s="23">
        <f>F186+G186</f>
        <v>1416333.6</v>
      </c>
      <c r="I186" s="23">
        <v>1416333.6</v>
      </c>
      <c r="J186" s="23">
        <v>0</v>
      </c>
      <c r="K186" s="23">
        <f>I186+J186</f>
        <v>1416333.6</v>
      </c>
    </row>
    <row r="187" spans="1:11" ht="58.5" customHeight="1">
      <c r="A187" s="40" t="s">
        <v>255</v>
      </c>
      <c r="B187" s="39" t="s">
        <v>102</v>
      </c>
      <c r="C187" s="31">
        <f aca="true" t="shared" si="40" ref="C187:K188">C188</f>
        <v>12149.95</v>
      </c>
      <c r="D187" s="31">
        <f t="shared" si="40"/>
        <v>0</v>
      </c>
      <c r="E187" s="31">
        <f t="shared" si="40"/>
        <v>12149.95</v>
      </c>
      <c r="F187" s="31">
        <f t="shared" si="40"/>
        <v>724.95</v>
      </c>
      <c r="G187" s="31">
        <f t="shared" si="40"/>
        <v>0</v>
      </c>
      <c r="H187" s="31">
        <f t="shared" si="40"/>
        <v>724.95</v>
      </c>
      <c r="I187" s="31">
        <f t="shared" si="40"/>
        <v>650.97</v>
      </c>
      <c r="J187" s="31">
        <f t="shared" si="40"/>
        <v>0</v>
      </c>
      <c r="K187" s="31">
        <f t="shared" si="40"/>
        <v>650.97</v>
      </c>
    </row>
    <row r="188" spans="1:11" ht="58.5" customHeight="1">
      <c r="A188" s="9" t="s">
        <v>154</v>
      </c>
      <c r="B188" s="26" t="s">
        <v>53</v>
      </c>
      <c r="C188" s="21">
        <f t="shared" si="40"/>
        <v>12149.95</v>
      </c>
      <c r="D188" s="21">
        <f>D189</f>
        <v>0</v>
      </c>
      <c r="E188" s="21">
        <f t="shared" si="40"/>
        <v>12149.95</v>
      </c>
      <c r="F188" s="21">
        <f t="shared" si="40"/>
        <v>724.95</v>
      </c>
      <c r="G188" s="21">
        <f>G189</f>
        <v>0</v>
      </c>
      <c r="H188" s="21">
        <f t="shared" si="40"/>
        <v>724.95</v>
      </c>
      <c r="I188" s="21">
        <f t="shared" si="40"/>
        <v>650.97</v>
      </c>
      <c r="J188" s="21">
        <f>J189</f>
        <v>0</v>
      </c>
      <c r="K188" s="21">
        <f t="shared" si="40"/>
        <v>650.97</v>
      </c>
    </row>
    <row r="189" spans="1:11" ht="58.5" customHeight="1">
      <c r="A189" s="30" t="s">
        <v>64</v>
      </c>
      <c r="B189" s="26" t="s">
        <v>53</v>
      </c>
      <c r="C189" s="23">
        <v>12149.95</v>
      </c>
      <c r="D189" s="23">
        <v>0</v>
      </c>
      <c r="E189" s="23">
        <f>C189+D189</f>
        <v>12149.95</v>
      </c>
      <c r="F189" s="23">
        <v>724.95</v>
      </c>
      <c r="G189" s="23">
        <v>0</v>
      </c>
      <c r="H189" s="23">
        <f>F189+G189</f>
        <v>724.95</v>
      </c>
      <c r="I189" s="23">
        <v>650.97</v>
      </c>
      <c r="J189" s="23">
        <v>0</v>
      </c>
      <c r="K189" s="23">
        <f>I189+J189</f>
        <v>650.97</v>
      </c>
    </row>
    <row r="190" spans="1:11" ht="18.75">
      <c r="A190" s="38" t="s">
        <v>256</v>
      </c>
      <c r="B190" s="39" t="s">
        <v>103</v>
      </c>
      <c r="C190" s="31">
        <f aca="true" t="shared" si="41" ref="C190:K191">C191</f>
        <v>54241313.25</v>
      </c>
      <c r="D190" s="31">
        <f t="shared" si="41"/>
        <v>0</v>
      </c>
      <c r="E190" s="31">
        <f t="shared" si="41"/>
        <v>54241313.25</v>
      </c>
      <c r="F190" s="31">
        <f t="shared" si="41"/>
        <v>54688995</v>
      </c>
      <c r="G190" s="31">
        <f t="shared" si="41"/>
        <v>0</v>
      </c>
      <c r="H190" s="31">
        <f t="shared" si="41"/>
        <v>54688995</v>
      </c>
      <c r="I190" s="31">
        <f t="shared" si="41"/>
        <v>54688995</v>
      </c>
      <c r="J190" s="31">
        <f t="shared" si="41"/>
        <v>0</v>
      </c>
      <c r="K190" s="31">
        <f t="shared" si="41"/>
        <v>54688995</v>
      </c>
    </row>
    <row r="191" spans="1:11" ht="18.75">
      <c r="A191" s="25" t="s">
        <v>155</v>
      </c>
      <c r="B191" s="26" t="s">
        <v>224</v>
      </c>
      <c r="C191" s="23">
        <f t="shared" si="41"/>
        <v>54241313.25</v>
      </c>
      <c r="D191" s="23">
        <f>D192</f>
        <v>0</v>
      </c>
      <c r="E191" s="23">
        <f t="shared" si="41"/>
        <v>54241313.25</v>
      </c>
      <c r="F191" s="23">
        <f t="shared" si="41"/>
        <v>54688995</v>
      </c>
      <c r="G191" s="23">
        <f>G192</f>
        <v>0</v>
      </c>
      <c r="H191" s="23">
        <f t="shared" si="41"/>
        <v>54688995</v>
      </c>
      <c r="I191" s="23">
        <f t="shared" si="41"/>
        <v>54688995</v>
      </c>
      <c r="J191" s="23">
        <f>J192</f>
        <v>0</v>
      </c>
      <c r="K191" s="23">
        <f t="shared" si="41"/>
        <v>54688995</v>
      </c>
    </row>
    <row r="192" spans="1:11" ht="24.75" customHeight="1">
      <c r="A192" s="1" t="s">
        <v>65</v>
      </c>
      <c r="B192" s="26" t="s">
        <v>224</v>
      </c>
      <c r="C192" s="21">
        <v>54241313.25</v>
      </c>
      <c r="D192" s="21">
        <v>0</v>
      </c>
      <c r="E192" s="21">
        <f>C192+D192</f>
        <v>54241313.25</v>
      </c>
      <c r="F192" s="21">
        <v>54688995</v>
      </c>
      <c r="G192" s="21">
        <v>0</v>
      </c>
      <c r="H192" s="21">
        <f>F192+G192</f>
        <v>54688995</v>
      </c>
      <c r="I192" s="21">
        <v>54688995</v>
      </c>
      <c r="J192" s="21">
        <v>0</v>
      </c>
      <c r="K192" s="21">
        <f>I192+J192</f>
        <v>54688995</v>
      </c>
    </row>
    <row r="193" spans="1:11" s="3" customFormat="1" ht="23.25" customHeight="1">
      <c r="A193" s="11" t="s">
        <v>66</v>
      </c>
      <c r="B193" s="12" t="s">
        <v>39</v>
      </c>
      <c r="C193" s="20">
        <f>C194+C197+C200</f>
        <v>35439628.58</v>
      </c>
      <c r="D193" s="20">
        <f>D194+D197+D200</f>
        <v>220000</v>
      </c>
      <c r="E193" s="20">
        <f>C193+D193</f>
        <v>35659628.58</v>
      </c>
      <c r="F193" s="20">
        <f>F194+F197+F200</f>
        <v>27545178.53</v>
      </c>
      <c r="G193" s="20">
        <f>G194+G197+G200</f>
        <v>-461589.5</v>
      </c>
      <c r="H193" s="20">
        <f>H194+H197</f>
        <v>27083589.03</v>
      </c>
      <c r="I193" s="20">
        <f>I194+I197</f>
        <v>24937103.53</v>
      </c>
      <c r="J193" s="20">
        <f>J194+J197</f>
        <v>-392552</v>
      </c>
      <c r="K193" s="20">
        <f>K194+K197</f>
        <v>24544551.53</v>
      </c>
    </row>
    <row r="194" spans="1:11" s="3" customFormat="1" ht="81.75" customHeight="1">
      <c r="A194" s="38" t="s">
        <v>112</v>
      </c>
      <c r="B194" s="39" t="s">
        <v>111</v>
      </c>
      <c r="C194" s="31">
        <f aca="true" t="shared" si="42" ref="C194:K195">C195</f>
        <v>26548512.75</v>
      </c>
      <c r="D194" s="31">
        <f t="shared" si="42"/>
        <v>220000</v>
      </c>
      <c r="E194" s="31">
        <f t="shared" si="42"/>
        <v>26768512.75</v>
      </c>
      <c r="F194" s="31">
        <f t="shared" si="42"/>
        <v>23951658.53</v>
      </c>
      <c r="G194" s="31">
        <f t="shared" si="42"/>
        <v>-461589.5</v>
      </c>
      <c r="H194" s="31">
        <f t="shared" si="42"/>
        <v>23490069.03</v>
      </c>
      <c r="I194" s="31">
        <f t="shared" si="42"/>
        <v>21343583.53</v>
      </c>
      <c r="J194" s="31">
        <f t="shared" si="42"/>
        <v>-392552</v>
      </c>
      <c r="K194" s="31">
        <f t="shared" si="42"/>
        <v>20951031.53</v>
      </c>
    </row>
    <row r="195" spans="1:11" s="3" customFormat="1" ht="58.5" customHeight="1">
      <c r="A195" s="25" t="s">
        <v>156</v>
      </c>
      <c r="B195" s="26" t="s">
        <v>222</v>
      </c>
      <c r="C195" s="23">
        <f t="shared" si="42"/>
        <v>26548512.75</v>
      </c>
      <c r="D195" s="23">
        <f>D196</f>
        <v>220000</v>
      </c>
      <c r="E195" s="23">
        <f t="shared" si="42"/>
        <v>26768512.75</v>
      </c>
      <c r="F195" s="23">
        <f t="shared" si="42"/>
        <v>23951658.53</v>
      </c>
      <c r="G195" s="23">
        <f>G196</f>
        <v>-461589.5</v>
      </c>
      <c r="H195" s="23">
        <f t="shared" si="42"/>
        <v>23490069.03</v>
      </c>
      <c r="I195" s="23">
        <f t="shared" si="42"/>
        <v>21343583.53</v>
      </c>
      <c r="J195" s="23">
        <f>J196</f>
        <v>-392552</v>
      </c>
      <c r="K195" s="23">
        <f t="shared" si="42"/>
        <v>20951031.53</v>
      </c>
    </row>
    <row r="196" spans="1:11" ht="60.75" customHeight="1">
      <c r="A196" s="25" t="s">
        <v>67</v>
      </c>
      <c r="B196" s="26" t="s">
        <v>222</v>
      </c>
      <c r="C196" s="23">
        <v>26548512.75</v>
      </c>
      <c r="D196" s="23">
        <v>220000</v>
      </c>
      <c r="E196" s="23">
        <f>C196+D196</f>
        <v>26768512.75</v>
      </c>
      <c r="F196" s="23">
        <v>23951658.53</v>
      </c>
      <c r="G196" s="23">
        <f>-461589.5</f>
        <v>-461589.5</v>
      </c>
      <c r="H196" s="23">
        <f>F196+G196</f>
        <v>23490069.03</v>
      </c>
      <c r="I196" s="23">
        <v>21343583.53</v>
      </c>
      <c r="J196" s="23">
        <f>-392552</f>
        <v>-392552</v>
      </c>
      <c r="K196" s="23">
        <f>I196+J196</f>
        <v>20951031.53</v>
      </c>
    </row>
    <row r="197" spans="1:11" ht="60.75" customHeight="1">
      <c r="A197" s="38" t="s">
        <v>116</v>
      </c>
      <c r="B197" s="39" t="s">
        <v>115</v>
      </c>
      <c r="C197" s="31">
        <f aca="true" t="shared" si="43" ref="C197:G198">C198</f>
        <v>3593520</v>
      </c>
      <c r="D197" s="31">
        <f t="shared" si="43"/>
        <v>0</v>
      </c>
      <c r="E197" s="31">
        <f t="shared" si="43"/>
        <v>3593520</v>
      </c>
      <c r="F197" s="31">
        <f t="shared" si="43"/>
        <v>3593520</v>
      </c>
      <c r="G197" s="31">
        <f t="shared" si="43"/>
        <v>0</v>
      </c>
      <c r="H197" s="31">
        <f aca="true" t="shared" si="44" ref="H197:K198">H198</f>
        <v>3593520</v>
      </c>
      <c r="I197" s="31">
        <f t="shared" si="44"/>
        <v>3593520</v>
      </c>
      <c r="J197" s="31">
        <f t="shared" si="44"/>
        <v>0</v>
      </c>
      <c r="K197" s="31">
        <f t="shared" si="44"/>
        <v>3593520</v>
      </c>
    </row>
    <row r="198" spans="1:11" ht="75.75" customHeight="1">
      <c r="A198" s="25" t="s">
        <v>157</v>
      </c>
      <c r="B198" s="26" t="s">
        <v>113</v>
      </c>
      <c r="C198" s="23">
        <f t="shared" si="43"/>
        <v>3593520</v>
      </c>
      <c r="D198" s="23">
        <f t="shared" si="43"/>
        <v>0</v>
      </c>
      <c r="E198" s="23">
        <f t="shared" si="43"/>
        <v>3593520</v>
      </c>
      <c r="F198" s="23">
        <f t="shared" si="43"/>
        <v>3593520</v>
      </c>
      <c r="G198" s="23">
        <f>G199</f>
        <v>0</v>
      </c>
      <c r="H198" s="23">
        <f t="shared" si="44"/>
        <v>3593520</v>
      </c>
      <c r="I198" s="23">
        <f t="shared" si="44"/>
        <v>3593520</v>
      </c>
      <c r="J198" s="23">
        <f t="shared" si="44"/>
        <v>0</v>
      </c>
      <c r="K198" s="23">
        <f t="shared" si="44"/>
        <v>3593520</v>
      </c>
    </row>
    <row r="199" spans="1:11" ht="77.25" customHeight="1">
      <c r="A199" s="1" t="s">
        <v>114</v>
      </c>
      <c r="B199" s="5" t="s">
        <v>113</v>
      </c>
      <c r="C199" s="21">
        <v>3593520</v>
      </c>
      <c r="D199" s="21">
        <v>0</v>
      </c>
      <c r="E199" s="21">
        <f>C199+D199</f>
        <v>3593520</v>
      </c>
      <c r="F199" s="21">
        <v>3593520</v>
      </c>
      <c r="G199" s="21">
        <v>0</v>
      </c>
      <c r="H199" s="21">
        <f>F199+G199</f>
        <v>3593520</v>
      </c>
      <c r="I199" s="21">
        <v>3593520</v>
      </c>
      <c r="J199" s="21">
        <v>0</v>
      </c>
      <c r="K199" s="21">
        <f>I199+J199</f>
        <v>3593520</v>
      </c>
    </row>
    <row r="200" spans="1:11" ht="33.75" customHeight="1">
      <c r="A200" s="58" t="s">
        <v>338</v>
      </c>
      <c r="B200" s="59" t="s">
        <v>337</v>
      </c>
      <c r="C200" s="60">
        <f aca="true" t="shared" si="45" ref="C200:E204">C201</f>
        <v>5297595.83</v>
      </c>
      <c r="D200" s="60">
        <f t="shared" si="45"/>
        <v>0</v>
      </c>
      <c r="E200" s="60">
        <f t="shared" si="45"/>
        <v>5297595.83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0">
        <v>0</v>
      </c>
    </row>
    <row r="201" spans="1:11" ht="30" customHeight="1">
      <c r="A201" s="1" t="s">
        <v>339</v>
      </c>
      <c r="B201" s="53" t="s">
        <v>337</v>
      </c>
      <c r="C201" s="23">
        <f t="shared" si="45"/>
        <v>5297595.83</v>
      </c>
      <c r="D201" s="23">
        <f t="shared" si="45"/>
        <v>0</v>
      </c>
      <c r="E201" s="23">
        <f t="shared" si="45"/>
        <v>5297595.83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</row>
    <row r="202" spans="1:11" ht="35.25" customHeight="1">
      <c r="A202" s="1" t="s">
        <v>336</v>
      </c>
      <c r="B202" s="4" t="s">
        <v>335</v>
      </c>
      <c r="C202" s="21">
        <v>5297595.83</v>
      </c>
      <c r="D202" s="21">
        <v>0</v>
      </c>
      <c r="E202" s="21">
        <f>C202+D202</f>
        <v>5297595.83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</row>
    <row r="203" spans="1:11" ht="34.5" customHeight="1">
      <c r="A203" s="58" t="s">
        <v>6</v>
      </c>
      <c r="B203" s="65" t="s">
        <v>7</v>
      </c>
      <c r="C203" s="60">
        <f t="shared" si="45"/>
        <v>0</v>
      </c>
      <c r="D203" s="60">
        <f t="shared" si="45"/>
        <v>20000</v>
      </c>
      <c r="E203" s="60">
        <f t="shared" si="45"/>
        <v>20000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0">
        <v>0</v>
      </c>
    </row>
    <row r="204" spans="1:11" ht="30" customHeight="1">
      <c r="A204" s="1" t="s">
        <v>8</v>
      </c>
      <c r="B204" s="4" t="s">
        <v>7</v>
      </c>
      <c r="C204" s="23">
        <f t="shared" si="45"/>
        <v>0</v>
      </c>
      <c r="D204" s="23">
        <f t="shared" si="45"/>
        <v>20000</v>
      </c>
      <c r="E204" s="23">
        <f t="shared" si="45"/>
        <v>20000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</row>
    <row r="205" spans="1:11" ht="24.75" customHeight="1">
      <c r="A205" s="1" t="s">
        <v>9</v>
      </c>
      <c r="B205" s="4" t="s">
        <v>7</v>
      </c>
      <c r="C205" s="21">
        <v>0</v>
      </c>
      <c r="D205" s="21">
        <v>20000</v>
      </c>
      <c r="E205" s="21">
        <f>C205+D205</f>
        <v>20000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 s="3" customFormat="1" ht="37.5" customHeight="1">
      <c r="A206" s="62" t="s">
        <v>5</v>
      </c>
      <c r="B206" s="64" t="s">
        <v>343</v>
      </c>
      <c r="C206" s="20">
        <f>C207</f>
        <v>-375378.07</v>
      </c>
      <c r="D206" s="20">
        <f>D207</f>
        <v>0</v>
      </c>
      <c r="E206" s="20">
        <f>C206+D206</f>
        <v>-375378.07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</row>
    <row r="207" spans="1:11" ht="54" customHeight="1">
      <c r="A207" s="1" t="s">
        <v>4</v>
      </c>
      <c r="B207" s="61" t="s">
        <v>342</v>
      </c>
      <c r="C207" s="21">
        <f>C208</f>
        <v>-375378.07</v>
      </c>
      <c r="D207" s="21">
        <f>D208</f>
        <v>0</v>
      </c>
      <c r="E207" s="21">
        <f>E208</f>
        <v>-375378.07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</row>
    <row r="208" spans="1:11" ht="35.25" customHeight="1">
      <c r="A208" s="1" t="s">
        <v>3</v>
      </c>
      <c r="B208" s="61" t="s">
        <v>342</v>
      </c>
      <c r="C208" s="21">
        <v>-375378.07</v>
      </c>
      <c r="D208" s="21">
        <v>0</v>
      </c>
      <c r="E208" s="21">
        <f>C208+D208</f>
        <v>-375378.07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 ht="18.75">
      <c r="A209" s="74" t="s">
        <v>56</v>
      </c>
      <c r="B209" s="6"/>
      <c r="C209" s="19">
        <f aca="true" t="shared" si="46" ref="C209:K209">C143+C10</f>
        <v>263058841.62</v>
      </c>
      <c r="D209" s="19">
        <f t="shared" si="46"/>
        <v>6221528.6</v>
      </c>
      <c r="E209" s="19">
        <f t="shared" si="46"/>
        <v>269280370.21999997</v>
      </c>
      <c r="F209" s="19">
        <f t="shared" si="46"/>
        <v>205948545.71</v>
      </c>
      <c r="G209" s="19">
        <f t="shared" si="46"/>
        <v>-419919.5</v>
      </c>
      <c r="H209" s="19">
        <f t="shared" si="46"/>
        <v>205528626.21</v>
      </c>
      <c r="I209" s="19">
        <f t="shared" si="46"/>
        <v>195974655.8</v>
      </c>
      <c r="J209" s="19">
        <f t="shared" si="46"/>
        <v>-351419</v>
      </c>
      <c r="K209" s="19">
        <f t="shared" si="46"/>
        <v>195623236.8</v>
      </c>
    </row>
    <row r="210" spans="6:10" ht="18.75">
      <c r="F210" s="24"/>
      <c r="G210" s="24"/>
      <c r="H210" s="24"/>
      <c r="I210" s="24"/>
      <c r="J210" s="24"/>
    </row>
  </sheetData>
  <sheetProtection/>
  <mergeCells count="29">
    <mergeCell ref="E56:E57"/>
    <mergeCell ref="C8:E8"/>
    <mergeCell ref="C56:C57"/>
    <mergeCell ref="E10:E11"/>
    <mergeCell ref="C10:C11"/>
    <mergeCell ref="K56:K57"/>
    <mergeCell ref="I56:I57"/>
    <mergeCell ref="H56:H57"/>
    <mergeCell ref="F56:F57"/>
    <mergeCell ref="A56:A57"/>
    <mergeCell ref="B56:B57"/>
    <mergeCell ref="J2:K2"/>
    <mergeCell ref="J3:K3"/>
    <mergeCell ref="J4:K4"/>
    <mergeCell ref="J5:K5"/>
    <mergeCell ref="H10:H11"/>
    <mergeCell ref="A10:A11"/>
    <mergeCell ref="F10:F11"/>
    <mergeCell ref="J10:J11"/>
    <mergeCell ref="A7:I7"/>
    <mergeCell ref="B8:B9"/>
    <mergeCell ref="A8:A9"/>
    <mergeCell ref="G10:G11"/>
    <mergeCell ref="D10:D11"/>
    <mergeCell ref="B10:B11"/>
    <mergeCell ref="I10:I11"/>
    <mergeCell ref="I8:K8"/>
    <mergeCell ref="F8:H8"/>
    <mergeCell ref="K10:K11"/>
  </mergeCells>
  <hyperlinks>
    <hyperlink ref="B130" r:id="rId1" display="https://internet.garant.ru/#/document/12125267/entry/0"/>
  </hyperlinks>
  <printOptions/>
  <pageMargins left="0.5905511811023623" right="0" top="0.3937007874015748" bottom="0" header="0.1968503937007874" footer="0"/>
  <pageSetup horizontalDpi="600" verticalDpi="600" orientation="landscape" paperSize="9" scale="43" r:id="rId2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2022-05-18T07:39:22Z</cp:lastPrinted>
  <dcterms:created xsi:type="dcterms:W3CDTF">2014-01-17T06:18:32Z</dcterms:created>
  <dcterms:modified xsi:type="dcterms:W3CDTF">2022-05-18T07:39:24Z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